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Cuarto trimestre\Cuadros Excel\"/>
    </mc:Choice>
  </mc:AlternateContent>
  <bookViews>
    <workbookView xWindow="0" yWindow="0" windowWidth="21600" windowHeight="9735"/>
  </bookViews>
  <sheets>
    <sheet name="Cuadro 4 RXS" sheetId="1" r:id="rId1"/>
  </sheets>
  <definedNames>
    <definedName name="_xlnm.Print_Area" localSheetId="0">'Cuadro 4 RXS'!$A$1:$R$168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1" l="1"/>
  <c r="H161" i="1"/>
  <c r="C161" i="1"/>
  <c r="M160" i="1"/>
  <c r="H160" i="1"/>
  <c r="C160" i="1"/>
  <c r="M159" i="1"/>
  <c r="H159" i="1"/>
  <c r="C159" i="1"/>
  <c r="M158" i="1"/>
  <c r="H158" i="1"/>
  <c r="C158" i="1"/>
  <c r="M157" i="1"/>
  <c r="H157" i="1"/>
  <c r="C157" i="1"/>
  <c r="M156" i="1"/>
  <c r="H156" i="1"/>
  <c r="C156" i="1"/>
  <c r="M155" i="1"/>
  <c r="H155" i="1"/>
  <c r="C155" i="1"/>
  <c r="Q154" i="1"/>
  <c r="P154" i="1"/>
  <c r="O154" i="1"/>
  <c r="N154" i="1"/>
  <c r="L154" i="1"/>
  <c r="K154" i="1"/>
  <c r="J154" i="1"/>
  <c r="I154" i="1"/>
  <c r="G154" i="1"/>
  <c r="F154" i="1"/>
  <c r="E154" i="1"/>
  <c r="D154" i="1"/>
  <c r="M153" i="1"/>
  <c r="H153" i="1"/>
  <c r="C153" i="1"/>
  <c r="M152" i="1"/>
  <c r="H152" i="1"/>
  <c r="C152" i="1"/>
  <c r="M151" i="1"/>
  <c r="H151" i="1"/>
  <c r="C151" i="1"/>
  <c r="M150" i="1"/>
  <c r="H150" i="1"/>
  <c r="C150" i="1"/>
  <c r="M149" i="1"/>
  <c r="H149" i="1"/>
  <c r="C149" i="1"/>
  <c r="M148" i="1"/>
  <c r="M147" i="1" s="1"/>
  <c r="H148" i="1"/>
  <c r="C148" i="1"/>
  <c r="Q147" i="1"/>
  <c r="P147" i="1"/>
  <c r="O147" i="1"/>
  <c r="N147" i="1"/>
  <c r="L147" i="1"/>
  <c r="K147" i="1"/>
  <c r="J147" i="1"/>
  <c r="I147" i="1"/>
  <c r="G147" i="1"/>
  <c r="F147" i="1"/>
  <c r="E147" i="1"/>
  <c r="D147" i="1"/>
  <c r="C147" i="1"/>
  <c r="M146" i="1"/>
  <c r="H146" i="1"/>
  <c r="C146" i="1"/>
  <c r="M145" i="1"/>
  <c r="M131" i="1" s="1"/>
  <c r="M124" i="1" s="1"/>
  <c r="H145" i="1"/>
  <c r="C145" i="1"/>
  <c r="M144" i="1"/>
  <c r="H144" i="1"/>
  <c r="H130" i="1" s="1"/>
  <c r="H123" i="1" s="1"/>
  <c r="C144" i="1"/>
  <c r="M143" i="1"/>
  <c r="H143" i="1"/>
  <c r="C143" i="1"/>
  <c r="C129" i="1" s="1"/>
  <c r="C122" i="1" s="1"/>
  <c r="M142" i="1"/>
  <c r="H142" i="1"/>
  <c r="C142" i="1"/>
  <c r="M141" i="1"/>
  <c r="H141" i="1"/>
  <c r="C141" i="1"/>
  <c r="Q140" i="1"/>
  <c r="P140" i="1"/>
  <c r="O140" i="1"/>
  <c r="N140" i="1"/>
  <c r="L140" i="1"/>
  <c r="K140" i="1"/>
  <c r="J140" i="1"/>
  <c r="I140" i="1"/>
  <c r="G140" i="1"/>
  <c r="F140" i="1"/>
  <c r="E140" i="1"/>
  <c r="D140" i="1"/>
  <c r="M139" i="1"/>
  <c r="H139" i="1"/>
  <c r="C139" i="1"/>
  <c r="C132" i="1" s="1"/>
  <c r="C125" i="1" s="1"/>
  <c r="M138" i="1"/>
  <c r="H138" i="1"/>
  <c r="C138" i="1"/>
  <c r="M137" i="1"/>
  <c r="M130" i="1" s="1"/>
  <c r="M123" i="1" s="1"/>
  <c r="H137" i="1"/>
  <c r="C137" i="1"/>
  <c r="M136" i="1"/>
  <c r="H136" i="1"/>
  <c r="H129" i="1" s="1"/>
  <c r="C136" i="1"/>
  <c r="M135" i="1"/>
  <c r="H135" i="1"/>
  <c r="H133" i="1" s="1"/>
  <c r="C135" i="1"/>
  <c r="C128" i="1" s="1"/>
  <c r="C121" i="1" s="1"/>
  <c r="M134" i="1"/>
  <c r="H134" i="1"/>
  <c r="C134" i="1"/>
  <c r="C133" i="1" s="1"/>
  <c r="Q133" i="1"/>
  <c r="P133" i="1"/>
  <c r="O133" i="1"/>
  <c r="N133" i="1"/>
  <c r="M133" i="1"/>
  <c r="L133" i="1"/>
  <c r="K133" i="1"/>
  <c r="J133" i="1"/>
  <c r="I133" i="1"/>
  <c r="G133" i="1"/>
  <c r="F133" i="1"/>
  <c r="E133" i="1"/>
  <c r="D133" i="1"/>
  <c r="Q132" i="1"/>
  <c r="P132" i="1"/>
  <c r="P125" i="1" s="1"/>
  <c r="P111" i="1" s="1"/>
  <c r="O132" i="1"/>
  <c r="N132" i="1"/>
  <c r="M132" i="1"/>
  <c r="L132" i="1"/>
  <c r="L125" i="1" s="1"/>
  <c r="L111" i="1" s="1"/>
  <c r="K132" i="1"/>
  <c r="J132" i="1"/>
  <c r="I132" i="1"/>
  <c r="H132" i="1"/>
  <c r="G132" i="1"/>
  <c r="F132" i="1"/>
  <c r="E132" i="1"/>
  <c r="D132" i="1"/>
  <c r="D125" i="1" s="1"/>
  <c r="D111" i="1" s="1"/>
  <c r="Q131" i="1"/>
  <c r="P131" i="1"/>
  <c r="O131" i="1"/>
  <c r="O124" i="1" s="1"/>
  <c r="O110" i="1" s="1"/>
  <c r="N131" i="1"/>
  <c r="L131" i="1"/>
  <c r="K131" i="1"/>
  <c r="K124" i="1" s="1"/>
  <c r="K110" i="1" s="1"/>
  <c r="J131" i="1"/>
  <c r="I131" i="1"/>
  <c r="H131" i="1"/>
  <c r="G131" i="1"/>
  <c r="G124" i="1" s="1"/>
  <c r="G110" i="1" s="1"/>
  <c r="F131" i="1"/>
  <c r="E131" i="1"/>
  <c r="D131" i="1"/>
  <c r="C131" i="1"/>
  <c r="Q130" i="1"/>
  <c r="P130" i="1"/>
  <c r="O130" i="1"/>
  <c r="N130" i="1"/>
  <c r="N123" i="1" s="1"/>
  <c r="N109" i="1" s="1"/>
  <c r="L130" i="1"/>
  <c r="K130" i="1"/>
  <c r="J130" i="1"/>
  <c r="J123" i="1" s="1"/>
  <c r="J109" i="1" s="1"/>
  <c r="I130" i="1"/>
  <c r="G130" i="1"/>
  <c r="F130" i="1"/>
  <c r="F123" i="1" s="1"/>
  <c r="F109" i="1" s="1"/>
  <c r="E130" i="1"/>
  <c r="D130" i="1"/>
  <c r="C130" i="1"/>
  <c r="Q129" i="1"/>
  <c r="Q122" i="1" s="1"/>
  <c r="Q108" i="1" s="1"/>
  <c r="P129" i="1"/>
  <c r="O129" i="1"/>
  <c r="N129" i="1"/>
  <c r="M129" i="1"/>
  <c r="L129" i="1"/>
  <c r="K129" i="1"/>
  <c r="J129" i="1"/>
  <c r="I129" i="1"/>
  <c r="I122" i="1" s="1"/>
  <c r="I108" i="1" s="1"/>
  <c r="G129" i="1"/>
  <c r="F129" i="1"/>
  <c r="E129" i="1"/>
  <c r="E122" i="1" s="1"/>
  <c r="E108" i="1" s="1"/>
  <c r="D129" i="1"/>
  <c r="Q128" i="1"/>
  <c r="Q126" i="1" s="1"/>
  <c r="P128" i="1"/>
  <c r="P121" i="1" s="1"/>
  <c r="P107" i="1" s="1"/>
  <c r="O128" i="1"/>
  <c r="N128" i="1"/>
  <c r="M128" i="1"/>
  <c r="L128" i="1"/>
  <c r="L121" i="1" s="1"/>
  <c r="L107" i="1" s="1"/>
  <c r="K128" i="1"/>
  <c r="J128" i="1"/>
  <c r="I128" i="1"/>
  <c r="I126" i="1" s="1"/>
  <c r="H128" i="1"/>
  <c r="G128" i="1"/>
  <c r="F128" i="1"/>
  <c r="E128" i="1"/>
  <c r="E126" i="1" s="1"/>
  <c r="D128" i="1"/>
  <c r="D121" i="1" s="1"/>
  <c r="D107" i="1" s="1"/>
  <c r="Q127" i="1"/>
  <c r="P127" i="1"/>
  <c r="P126" i="1" s="1"/>
  <c r="O127" i="1"/>
  <c r="N127" i="1"/>
  <c r="L127" i="1"/>
  <c r="L126" i="1" s="1"/>
  <c r="K127" i="1"/>
  <c r="J127" i="1"/>
  <c r="I127" i="1"/>
  <c r="H127" i="1"/>
  <c r="H126" i="1" s="1"/>
  <c r="G127" i="1"/>
  <c r="F127" i="1"/>
  <c r="E127" i="1"/>
  <c r="D127" i="1"/>
  <c r="D126" i="1" s="1"/>
  <c r="C127" i="1"/>
  <c r="N126" i="1"/>
  <c r="F126" i="1"/>
  <c r="Q125" i="1"/>
  <c r="Q111" i="1" s="1"/>
  <c r="O125" i="1"/>
  <c r="N125" i="1"/>
  <c r="N111" i="1" s="1"/>
  <c r="K125" i="1"/>
  <c r="J125" i="1"/>
  <c r="J111" i="1" s="1"/>
  <c r="I125" i="1"/>
  <c r="I111" i="1" s="1"/>
  <c r="G125" i="1"/>
  <c r="F125" i="1"/>
  <c r="F111" i="1" s="1"/>
  <c r="E125" i="1"/>
  <c r="E111" i="1" s="1"/>
  <c r="Q124" i="1"/>
  <c r="Q110" i="1" s="1"/>
  <c r="P124" i="1"/>
  <c r="P110" i="1" s="1"/>
  <c r="N124" i="1"/>
  <c r="L124" i="1"/>
  <c r="L110" i="1" s="1"/>
  <c r="J124" i="1"/>
  <c r="I124" i="1"/>
  <c r="I110" i="1" s="1"/>
  <c r="H124" i="1"/>
  <c r="H110" i="1" s="1"/>
  <c r="F124" i="1"/>
  <c r="E124" i="1"/>
  <c r="E110" i="1" s="1"/>
  <c r="D124" i="1"/>
  <c r="D110" i="1" s="1"/>
  <c r="Q123" i="1"/>
  <c r="P123" i="1"/>
  <c r="P109" i="1" s="1"/>
  <c r="O123" i="1"/>
  <c r="O109" i="1" s="1"/>
  <c r="L123" i="1"/>
  <c r="L109" i="1" s="1"/>
  <c r="K123" i="1"/>
  <c r="K109" i="1" s="1"/>
  <c r="I123" i="1"/>
  <c r="G123" i="1"/>
  <c r="G109" i="1" s="1"/>
  <c r="E123" i="1"/>
  <c r="D123" i="1"/>
  <c r="D109" i="1" s="1"/>
  <c r="C123" i="1"/>
  <c r="C109" i="1" s="1"/>
  <c r="P122" i="1"/>
  <c r="O122" i="1"/>
  <c r="O108" i="1" s="1"/>
  <c r="N122" i="1"/>
  <c r="N108" i="1" s="1"/>
  <c r="L122" i="1"/>
  <c r="K122" i="1"/>
  <c r="K108" i="1" s="1"/>
  <c r="J122" i="1"/>
  <c r="J108" i="1" s="1"/>
  <c r="G122" i="1"/>
  <c r="G108" i="1" s="1"/>
  <c r="F122" i="1"/>
  <c r="F108" i="1" s="1"/>
  <c r="D122" i="1"/>
  <c r="D108" i="1" s="1"/>
  <c r="Q121" i="1"/>
  <c r="Q107" i="1" s="1"/>
  <c r="O121" i="1"/>
  <c r="N121" i="1"/>
  <c r="N107" i="1" s="1"/>
  <c r="M121" i="1"/>
  <c r="M107" i="1" s="1"/>
  <c r="K121" i="1"/>
  <c r="J121" i="1"/>
  <c r="J107" i="1" s="1"/>
  <c r="I121" i="1"/>
  <c r="I107" i="1" s="1"/>
  <c r="G121" i="1"/>
  <c r="F121" i="1"/>
  <c r="E121" i="1"/>
  <c r="E107" i="1" s="1"/>
  <c r="Q120" i="1"/>
  <c r="Q106" i="1" s="1"/>
  <c r="Q105" i="1" s="1"/>
  <c r="P120" i="1"/>
  <c r="N120" i="1"/>
  <c r="N119" i="1" s="1"/>
  <c r="L120" i="1"/>
  <c r="J120" i="1"/>
  <c r="I120" i="1"/>
  <c r="I106" i="1" s="1"/>
  <c r="H120" i="1"/>
  <c r="F120" i="1"/>
  <c r="E120" i="1"/>
  <c r="E106" i="1" s="1"/>
  <c r="E105" i="1" s="1"/>
  <c r="D120" i="1"/>
  <c r="M118" i="1"/>
  <c r="H118" i="1"/>
  <c r="C118" i="1"/>
  <c r="M117" i="1"/>
  <c r="M110" i="1" s="1"/>
  <c r="H117" i="1"/>
  <c r="C117" i="1"/>
  <c r="M116" i="1"/>
  <c r="H116" i="1"/>
  <c r="H109" i="1" s="1"/>
  <c r="C116" i="1"/>
  <c r="M115" i="1"/>
  <c r="H115" i="1"/>
  <c r="C115" i="1"/>
  <c r="M114" i="1"/>
  <c r="H114" i="1"/>
  <c r="C114" i="1"/>
  <c r="C112" i="1" s="1"/>
  <c r="M113" i="1"/>
  <c r="H113" i="1"/>
  <c r="C113" i="1"/>
  <c r="Q112" i="1"/>
  <c r="P112" i="1"/>
  <c r="O112" i="1"/>
  <c r="N112" i="1"/>
  <c r="L112" i="1"/>
  <c r="K112" i="1"/>
  <c r="J112" i="1"/>
  <c r="I112" i="1"/>
  <c r="H112" i="1"/>
  <c r="G112" i="1"/>
  <c r="F112" i="1"/>
  <c r="E112" i="1"/>
  <c r="D112" i="1"/>
  <c r="O111" i="1"/>
  <c r="K111" i="1"/>
  <c r="G111" i="1"/>
  <c r="C111" i="1"/>
  <c r="N110" i="1"/>
  <c r="J110" i="1"/>
  <c r="F110" i="1"/>
  <c r="Q109" i="1"/>
  <c r="M109" i="1"/>
  <c r="I109" i="1"/>
  <c r="E109" i="1"/>
  <c r="P108" i="1"/>
  <c r="L108" i="1"/>
  <c r="O107" i="1"/>
  <c r="K107" i="1"/>
  <c r="G107" i="1"/>
  <c r="C107" i="1"/>
  <c r="N106" i="1"/>
  <c r="N105" i="1" s="1"/>
  <c r="J106" i="1"/>
  <c r="F106" i="1"/>
  <c r="M104" i="1"/>
  <c r="H104" i="1"/>
  <c r="C104" i="1"/>
  <c r="M103" i="1"/>
  <c r="H103" i="1"/>
  <c r="C103" i="1"/>
  <c r="M102" i="1"/>
  <c r="H102" i="1"/>
  <c r="C102" i="1"/>
  <c r="M101" i="1"/>
  <c r="H101" i="1"/>
  <c r="C101" i="1"/>
  <c r="M100" i="1"/>
  <c r="H100" i="1"/>
  <c r="C100" i="1"/>
  <c r="M99" i="1"/>
  <c r="H99" i="1"/>
  <c r="C99" i="1"/>
  <c r="C98" i="1" s="1"/>
  <c r="Q98" i="1"/>
  <c r="P98" i="1"/>
  <c r="O98" i="1"/>
  <c r="N98" i="1"/>
  <c r="L98" i="1"/>
  <c r="K98" i="1"/>
  <c r="J98" i="1"/>
  <c r="I98" i="1"/>
  <c r="G98" i="1"/>
  <c r="F98" i="1"/>
  <c r="E98" i="1"/>
  <c r="D98" i="1"/>
  <c r="Q97" i="1"/>
  <c r="P97" i="1"/>
  <c r="O97" i="1"/>
  <c r="N97" i="1"/>
  <c r="L97" i="1"/>
  <c r="K97" i="1"/>
  <c r="J97" i="1"/>
  <c r="I97" i="1"/>
  <c r="G97" i="1"/>
  <c r="G91" i="1" s="1"/>
  <c r="F97" i="1"/>
  <c r="E97" i="1"/>
  <c r="D97" i="1"/>
  <c r="Q96" i="1"/>
  <c r="P96" i="1"/>
  <c r="O96" i="1"/>
  <c r="N96" i="1"/>
  <c r="L96" i="1"/>
  <c r="K96" i="1"/>
  <c r="J96" i="1"/>
  <c r="I96" i="1"/>
  <c r="H96" i="1"/>
  <c r="G96" i="1"/>
  <c r="F96" i="1"/>
  <c r="E96" i="1"/>
  <c r="D96" i="1"/>
  <c r="Q95" i="1"/>
  <c r="P95" i="1"/>
  <c r="O95" i="1"/>
  <c r="N95" i="1"/>
  <c r="L95" i="1"/>
  <c r="K95" i="1"/>
  <c r="J95" i="1"/>
  <c r="I95" i="1"/>
  <c r="G95" i="1"/>
  <c r="F95" i="1"/>
  <c r="E95" i="1"/>
  <c r="D95" i="1"/>
  <c r="Q94" i="1"/>
  <c r="P94" i="1"/>
  <c r="O94" i="1"/>
  <c r="N94" i="1"/>
  <c r="L94" i="1"/>
  <c r="K94" i="1"/>
  <c r="K91" i="1" s="1"/>
  <c r="J94" i="1"/>
  <c r="I94" i="1"/>
  <c r="G94" i="1"/>
  <c r="F94" i="1"/>
  <c r="E94" i="1"/>
  <c r="D94" i="1"/>
  <c r="Q93" i="1"/>
  <c r="P93" i="1"/>
  <c r="O93" i="1"/>
  <c r="N93" i="1"/>
  <c r="M93" i="1"/>
  <c r="L93" i="1"/>
  <c r="K93" i="1"/>
  <c r="J93" i="1"/>
  <c r="I93" i="1"/>
  <c r="G93" i="1"/>
  <c r="F93" i="1"/>
  <c r="E93" i="1"/>
  <c r="D93" i="1"/>
  <c r="Q92" i="1"/>
  <c r="P92" i="1"/>
  <c r="P91" i="1" s="1"/>
  <c r="O92" i="1"/>
  <c r="N92" i="1"/>
  <c r="L92" i="1"/>
  <c r="L91" i="1" s="1"/>
  <c r="K92" i="1"/>
  <c r="J92" i="1"/>
  <c r="I92" i="1"/>
  <c r="G92" i="1"/>
  <c r="F92" i="1"/>
  <c r="E92" i="1"/>
  <c r="D92" i="1"/>
  <c r="D91" i="1" s="1"/>
  <c r="O91" i="1"/>
  <c r="Q90" i="1"/>
  <c r="P90" i="1"/>
  <c r="O90" i="1"/>
  <c r="N90" i="1"/>
  <c r="L90" i="1"/>
  <c r="K90" i="1"/>
  <c r="J90" i="1"/>
  <c r="I90" i="1"/>
  <c r="G90" i="1"/>
  <c r="F90" i="1"/>
  <c r="E90" i="1"/>
  <c r="D90" i="1"/>
  <c r="Q89" i="1"/>
  <c r="P89" i="1"/>
  <c r="O89" i="1"/>
  <c r="N89" i="1"/>
  <c r="M89" i="1"/>
  <c r="L89" i="1"/>
  <c r="K89" i="1"/>
  <c r="J89" i="1"/>
  <c r="I89" i="1"/>
  <c r="G89" i="1"/>
  <c r="F89" i="1"/>
  <c r="E89" i="1"/>
  <c r="E84" i="1" s="1"/>
  <c r="D89" i="1"/>
  <c r="Q88" i="1"/>
  <c r="P88" i="1"/>
  <c r="O88" i="1"/>
  <c r="N88" i="1"/>
  <c r="L88" i="1"/>
  <c r="K88" i="1"/>
  <c r="J88" i="1"/>
  <c r="I88" i="1"/>
  <c r="G88" i="1"/>
  <c r="F88" i="1"/>
  <c r="E88" i="1"/>
  <c r="D88" i="1"/>
  <c r="Q87" i="1"/>
  <c r="P87" i="1"/>
  <c r="O87" i="1"/>
  <c r="N87" i="1"/>
  <c r="L87" i="1"/>
  <c r="K87" i="1"/>
  <c r="J87" i="1"/>
  <c r="I87" i="1"/>
  <c r="G87" i="1"/>
  <c r="F87" i="1"/>
  <c r="E87" i="1"/>
  <c r="D87" i="1"/>
  <c r="C87" i="1"/>
  <c r="Q86" i="1"/>
  <c r="P86" i="1"/>
  <c r="O86" i="1"/>
  <c r="O84" i="1" s="1"/>
  <c r="N86" i="1"/>
  <c r="L86" i="1"/>
  <c r="K86" i="1"/>
  <c r="J86" i="1"/>
  <c r="I86" i="1"/>
  <c r="G86" i="1"/>
  <c r="F86" i="1"/>
  <c r="E86" i="1"/>
  <c r="D86" i="1"/>
  <c r="Q85" i="1"/>
  <c r="Q84" i="1" s="1"/>
  <c r="P85" i="1"/>
  <c r="O85" i="1"/>
  <c r="N85" i="1"/>
  <c r="L85" i="1"/>
  <c r="K85" i="1"/>
  <c r="J85" i="1"/>
  <c r="I85" i="1"/>
  <c r="I84" i="1" s="1"/>
  <c r="G85" i="1"/>
  <c r="F85" i="1"/>
  <c r="F84" i="1" s="1"/>
  <c r="E85" i="1"/>
  <c r="D85" i="1"/>
  <c r="P84" i="1"/>
  <c r="L84" i="1"/>
  <c r="D84" i="1"/>
  <c r="Q83" i="1"/>
  <c r="P83" i="1"/>
  <c r="O83" i="1"/>
  <c r="N83" i="1"/>
  <c r="M83" i="1"/>
  <c r="L83" i="1"/>
  <c r="K83" i="1"/>
  <c r="J83" i="1"/>
  <c r="I83" i="1"/>
  <c r="G83" i="1"/>
  <c r="F83" i="1"/>
  <c r="E83" i="1"/>
  <c r="D83" i="1"/>
  <c r="Q82" i="1"/>
  <c r="P82" i="1"/>
  <c r="O82" i="1"/>
  <c r="N82" i="1"/>
  <c r="L82" i="1"/>
  <c r="K82" i="1"/>
  <c r="J82" i="1"/>
  <c r="I82" i="1"/>
  <c r="H82" i="1"/>
  <c r="G82" i="1"/>
  <c r="F82" i="1"/>
  <c r="E82" i="1"/>
  <c r="D82" i="1"/>
  <c r="Q81" i="1"/>
  <c r="P81" i="1"/>
  <c r="O81" i="1"/>
  <c r="N81" i="1"/>
  <c r="L81" i="1"/>
  <c r="K81" i="1"/>
  <c r="J81" i="1"/>
  <c r="I81" i="1"/>
  <c r="G81" i="1"/>
  <c r="F81" i="1"/>
  <c r="E81" i="1"/>
  <c r="D81" i="1"/>
  <c r="C81" i="1"/>
  <c r="Q80" i="1"/>
  <c r="P80" i="1"/>
  <c r="O80" i="1"/>
  <c r="N80" i="1"/>
  <c r="L80" i="1"/>
  <c r="K80" i="1"/>
  <c r="J80" i="1"/>
  <c r="I80" i="1"/>
  <c r="G80" i="1"/>
  <c r="F80" i="1"/>
  <c r="E80" i="1"/>
  <c r="D80" i="1"/>
  <c r="Q79" i="1"/>
  <c r="Q77" i="1" s="1"/>
  <c r="P79" i="1"/>
  <c r="O79" i="1"/>
  <c r="N79" i="1"/>
  <c r="M79" i="1"/>
  <c r="L79" i="1"/>
  <c r="K79" i="1"/>
  <c r="J79" i="1"/>
  <c r="I79" i="1"/>
  <c r="I77" i="1" s="1"/>
  <c r="G79" i="1"/>
  <c r="F79" i="1"/>
  <c r="E79" i="1"/>
  <c r="E77" i="1" s="1"/>
  <c r="D79" i="1"/>
  <c r="Q78" i="1"/>
  <c r="P78" i="1"/>
  <c r="P77" i="1" s="1"/>
  <c r="O78" i="1"/>
  <c r="N78" i="1"/>
  <c r="N77" i="1" s="1"/>
  <c r="L78" i="1"/>
  <c r="L77" i="1" s="1"/>
  <c r="K78" i="1"/>
  <c r="J78" i="1"/>
  <c r="J77" i="1" s="1"/>
  <c r="I78" i="1"/>
  <c r="H78" i="1"/>
  <c r="G78" i="1"/>
  <c r="F78" i="1"/>
  <c r="F77" i="1" s="1"/>
  <c r="E78" i="1"/>
  <c r="D78" i="1"/>
  <c r="D77" i="1" s="1"/>
  <c r="O77" i="1"/>
  <c r="K77" i="1"/>
  <c r="G77" i="1"/>
  <c r="M76" i="1"/>
  <c r="H76" i="1"/>
  <c r="C76" i="1"/>
  <c r="M75" i="1"/>
  <c r="H75" i="1"/>
  <c r="C75" i="1"/>
  <c r="M74" i="1"/>
  <c r="H74" i="1"/>
  <c r="C74" i="1"/>
  <c r="M73" i="1"/>
  <c r="H73" i="1"/>
  <c r="C73" i="1"/>
  <c r="M72" i="1"/>
  <c r="H72" i="1"/>
  <c r="C72" i="1"/>
  <c r="M71" i="1"/>
  <c r="M70" i="1" s="1"/>
  <c r="H71" i="1"/>
  <c r="C71" i="1"/>
  <c r="C70" i="1" s="1"/>
  <c r="Q70" i="1"/>
  <c r="P70" i="1"/>
  <c r="O70" i="1"/>
  <c r="N70" i="1"/>
  <c r="L70" i="1"/>
  <c r="K70" i="1"/>
  <c r="J70" i="1"/>
  <c r="I70" i="1"/>
  <c r="H70" i="1"/>
  <c r="G70" i="1"/>
  <c r="F70" i="1"/>
  <c r="E70" i="1"/>
  <c r="D70" i="1"/>
  <c r="M69" i="1"/>
  <c r="H69" i="1"/>
  <c r="C69" i="1"/>
  <c r="C55" i="1" s="1"/>
  <c r="M68" i="1"/>
  <c r="H68" i="1"/>
  <c r="C68" i="1"/>
  <c r="M67" i="1"/>
  <c r="M53" i="1" s="1"/>
  <c r="H67" i="1"/>
  <c r="C67" i="1"/>
  <c r="M66" i="1"/>
  <c r="H66" i="1"/>
  <c r="H52" i="1" s="1"/>
  <c r="C66" i="1"/>
  <c r="M65" i="1"/>
  <c r="H65" i="1"/>
  <c r="C65" i="1"/>
  <c r="C63" i="1" s="1"/>
  <c r="M64" i="1"/>
  <c r="H64" i="1"/>
  <c r="H63" i="1" s="1"/>
  <c r="C64" i="1"/>
  <c r="Q63" i="1"/>
  <c r="P63" i="1"/>
  <c r="O63" i="1"/>
  <c r="N63" i="1"/>
  <c r="M63" i="1"/>
  <c r="L63" i="1"/>
  <c r="K63" i="1"/>
  <c r="J63" i="1"/>
  <c r="I63" i="1"/>
  <c r="G63" i="1"/>
  <c r="F63" i="1"/>
  <c r="E63" i="1"/>
  <c r="D63" i="1"/>
  <c r="M62" i="1"/>
  <c r="H62" i="1"/>
  <c r="H55" i="1" s="1"/>
  <c r="C62" i="1"/>
  <c r="M61" i="1"/>
  <c r="M54" i="1" s="1"/>
  <c r="H61" i="1"/>
  <c r="C61" i="1"/>
  <c r="C54" i="1" s="1"/>
  <c r="M60" i="1"/>
  <c r="H60" i="1"/>
  <c r="H53" i="1" s="1"/>
  <c r="C60" i="1"/>
  <c r="M59" i="1"/>
  <c r="M52" i="1" s="1"/>
  <c r="H59" i="1"/>
  <c r="C59" i="1"/>
  <c r="C52" i="1" s="1"/>
  <c r="M58" i="1"/>
  <c r="H58" i="1"/>
  <c r="H51" i="1" s="1"/>
  <c r="C58" i="1"/>
  <c r="M57" i="1"/>
  <c r="M56" i="1" s="1"/>
  <c r="H57" i="1"/>
  <c r="C57" i="1"/>
  <c r="C50" i="1" s="1"/>
  <c r="Q56" i="1"/>
  <c r="P56" i="1"/>
  <c r="O56" i="1"/>
  <c r="N56" i="1"/>
  <c r="L56" i="1"/>
  <c r="K56" i="1"/>
  <c r="J56" i="1"/>
  <c r="I56" i="1"/>
  <c r="G56" i="1"/>
  <c r="F56" i="1"/>
  <c r="E56" i="1"/>
  <c r="D56" i="1"/>
  <c r="Q55" i="1"/>
  <c r="P55" i="1"/>
  <c r="O55" i="1"/>
  <c r="N55" i="1"/>
  <c r="M55" i="1"/>
  <c r="L55" i="1"/>
  <c r="K55" i="1"/>
  <c r="J55" i="1"/>
  <c r="I55" i="1"/>
  <c r="G55" i="1"/>
  <c r="F55" i="1"/>
  <c r="E55" i="1"/>
  <c r="D55" i="1"/>
  <c r="Q54" i="1"/>
  <c r="P54" i="1"/>
  <c r="O54" i="1"/>
  <c r="N54" i="1"/>
  <c r="L54" i="1"/>
  <c r="K54" i="1"/>
  <c r="J54" i="1"/>
  <c r="I54" i="1"/>
  <c r="H54" i="1"/>
  <c r="G54" i="1"/>
  <c r="F54" i="1"/>
  <c r="E54" i="1"/>
  <c r="D54" i="1"/>
  <c r="Q53" i="1"/>
  <c r="P53" i="1"/>
  <c r="O53" i="1"/>
  <c r="N53" i="1"/>
  <c r="L53" i="1"/>
  <c r="K53" i="1"/>
  <c r="J53" i="1"/>
  <c r="I53" i="1"/>
  <c r="G53" i="1"/>
  <c r="F53" i="1"/>
  <c r="E53" i="1"/>
  <c r="D53" i="1"/>
  <c r="C53" i="1"/>
  <c r="Q52" i="1"/>
  <c r="P52" i="1"/>
  <c r="O52" i="1"/>
  <c r="N52" i="1"/>
  <c r="L52" i="1"/>
  <c r="K52" i="1"/>
  <c r="J52" i="1"/>
  <c r="I52" i="1"/>
  <c r="G52" i="1"/>
  <c r="F52" i="1"/>
  <c r="E52" i="1"/>
  <c r="D52" i="1"/>
  <c r="Q51" i="1"/>
  <c r="Q49" i="1" s="1"/>
  <c r="P51" i="1"/>
  <c r="O51" i="1"/>
  <c r="N51" i="1"/>
  <c r="M51" i="1"/>
  <c r="L51" i="1"/>
  <c r="K51" i="1"/>
  <c r="J51" i="1"/>
  <c r="I51" i="1"/>
  <c r="I49" i="1" s="1"/>
  <c r="G51" i="1"/>
  <c r="F51" i="1"/>
  <c r="E51" i="1"/>
  <c r="E49" i="1" s="1"/>
  <c r="D51" i="1"/>
  <c r="Q50" i="1"/>
  <c r="P50" i="1"/>
  <c r="P49" i="1" s="1"/>
  <c r="O50" i="1"/>
  <c r="N50" i="1"/>
  <c r="N49" i="1" s="1"/>
  <c r="L50" i="1"/>
  <c r="L49" i="1" s="1"/>
  <c r="K50" i="1"/>
  <c r="J50" i="1"/>
  <c r="J49" i="1" s="1"/>
  <c r="I50" i="1"/>
  <c r="H50" i="1"/>
  <c r="H49" i="1" s="1"/>
  <c r="G50" i="1"/>
  <c r="F50" i="1"/>
  <c r="F49" i="1" s="1"/>
  <c r="E50" i="1"/>
  <c r="D50" i="1"/>
  <c r="D49" i="1" s="1"/>
  <c r="O49" i="1"/>
  <c r="K49" i="1"/>
  <c r="G49" i="1"/>
  <c r="M48" i="1"/>
  <c r="M97" i="1" s="1"/>
  <c r="H48" i="1"/>
  <c r="H97" i="1" s="1"/>
  <c r="C48" i="1"/>
  <c r="C97" i="1" s="1"/>
  <c r="M47" i="1"/>
  <c r="M96" i="1" s="1"/>
  <c r="H47" i="1"/>
  <c r="C47" i="1"/>
  <c r="C96" i="1" s="1"/>
  <c r="M46" i="1"/>
  <c r="M95" i="1" s="1"/>
  <c r="H46" i="1"/>
  <c r="H95" i="1" s="1"/>
  <c r="C46" i="1"/>
  <c r="C95" i="1" s="1"/>
  <c r="M45" i="1"/>
  <c r="M94" i="1" s="1"/>
  <c r="H45" i="1"/>
  <c r="H94" i="1" s="1"/>
  <c r="C45" i="1"/>
  <c r="C94" i="1" s="1"/>
  <c r="M44" i="1"/>
  <c r="H44" i="1"/>
  <c r="H93" i="1" s="1"/>
  <c r="C44" i="1"/>
  <c r="C93" i="1" s="1"/>
  <c r="M43" i="1"/>
  <c r="M92" i="1" s="1"/>
  <c r="H43" i="1"/>
  <c r="H92" i="1" s="1"/>
  <c r="C43" i="1"/>
  <c r="C92" i="1" s="1"/>
  <c r="Q42" i="1"/>
  <c r="P42" i="1"/>
  <c r="O42" i="1"/>
  <c r="N42" i="1"/>
  <c r="L42" i="1"/>
  <c r="K42" i="1"/>
  <c r="J42" i="1"/>
  <c r="I42" i="1"/>
  <c r="H42" i="1"/>
  <c r="G42" i="1"/>
  <c r="F42" i="1"/>
  <c r="E42" i="1"/>
  <c r="D42" i="1"/>
  <c r="M41" i="1"/>
  <c r="M90" i="1" s="1"/>
  <c r="H41" i="1"/>
  <c r="H90" i="1" s="1"/>
  <c r="C41" i="1"/>
  <c r="M40" i="1"/>
  <c r="H40" i="1"/>
  <c r="H89" i="1" s="1"/>
  <c r="C40" i="1"/>
  <c r="C89" i="1" s="1"/>
  <c r="M39" i="1"/>
  <c r="M88" i="1" s="1"/>
  <c r="H39" i="1"/>
  <c r="H88" i="1" s="1"/>
  <c r="C39" i="1"/>
  <c r="C88" i="1" s="1"/>
  <c r="M38" i="1"/>
  <c r="M87" i="1" s="1"/>
  <c r="H38" i="1"/>
  <c r="H24" i="1" s="1"/>
  <c r="H17" i="1" s="1"/>
  <c r="C38" i="1"/>
  <c r="M37" i="1"/>
  <c r="M86" i="1" s="1"/>
  <c r="H37" i="1"/>
  <c r="H86" i="1" s="1"/>
  <c r="C37" i="1"/>
  <c r="C86" i="1" s="1"/>
  <c r="M36" i="1"/>
  <c r="M85" i="1" s="1"/>
  <c r="H36" i="1"/>
  <c r="H85" i="1" s="1"/>
  <c r="C36" i="1"/>
  <c r="C85" i="1" s="1"/>
  <c r="Q35" i="1"/>
  <c r="P35" i="1"/>
  <c r="O35" i="1"/>
  <c r="N35" i="1"/>
  <c r="M35" i="1"/>
  <c r="L35" i="1"/>
  <c r="K35" i="1"/>
  <c r="J35" i="1"/>
  <c r="I35" i="1"/>
  <c r="G35" i="1"/>
  <c r="F35" i="1"/>
  <c r="E35" i="1"/>
  <c r="D35" i="1"/>
  <c r="M34" i="1"/>
  <c r="H34" i="1"/>
  <c r="H83" i="1" s="1"/>
  <c r="C34" i="1"/>
  <c r="C83" i="1" s="1"/>
  <c r="M33" i="1"/>
  <c r="M82" i="1" s="1"/>
  <c r="H33" i="1"/>
  <c r="C33" i="1"/>
  <c r="C82" i="1" s="1"/>
  <c r="M32" i="1"/>
  <c r="M81" i="1" s="1"/>
  <c r="H32" i="1"/>
  <c r="H81" i="1" s="1"/>
  <c r="C32" i="1"/>
  <c r="M31" i="1"/>
  <c r="M80" i="1" s="1"/>
  <c r="H31" i="1"/>
  <c r="H80" i="1" s="1"/>
  <c r="C31" i="1"/>
  <c r="C80" i="1" s="1"/>
  <c r="M30" i="1"/>
  <c r="H30" i="1"/>
  <c r="H79" i="1" s="1"/>
  <c r="C30" i="1"/>
  <c r="C79" i="1" s="1"/>
  <c r="M29" i="1"/>
  <c r="M28" i="1" s="1"/>
  <c r="H29" i="1"/>
  <c r="C29" i="1"/>
  <c r="C78" i="1" s="1"/>
  <c r="Q28" i="1"/>
  <c r="P28" i="1"/>
  <c r="O28" i="1"/>
  <c r="N28" i="1"/>
  <c r="L28" i="1"/>
  <c r="K28" i="1"/>
  <c r="J28" i="1"/>
  <c r="I28" i="1"/>
  <c r="G28" i="1"/>
  <c r="F28" i="1"/>
  <c r="E28" i="1"/>
  <c r="D28" i="1"/>
  <c r="Q27" i="1"/>
  <c r="Q20" i="1" s="1"/>
  <c r="P27" i="1"/>
  <c r="O27" i="1"/>
  <c r="O20" i="1" s="1"/>
  <c r="N27" i="1"/>
  <c r="L27" i="1"/>
  <c r="K27" i="1"/>
  <c r="K20" i="1" s="1"/>
  <c r="J27" i="1"/>
  <c r="J20" i="1" s="1"/>
  <c r="I27" i="1"/>
  <c r="I20" i="1" s="1"/>
  <c r="G27" i="1"/>
  <c r="G20" i="1" s="1"/>
  <c r="F27" i="1"/>
  <c r="E27" i="1"/>
  <c r="E20" i="1" s="1"/>
  <c r="D27" i="1"/>
  <c r="Q26" i="1"/>
  <c r="P26" i="1"/>
  <c r="P19" i="1" s="1"/>
  <c r="O26" i="1"/>
  <c r="N26" i="1"/>
  <c r="N19" i="1" s="1"/>
  <c r="L26" i="1"/>
  <c r="L19" i="1" s="1"/>
  <c r="K26" i="1"/>
  <c r="J26" i="1"/>
  <c r="J19" i="1" s="1"/>
  <c r="I26" i="1"/>
  <c r="H26" i="1"/>
  <c r="H19" i="1" s="1"/>
  <c r="G26" i="1"/>
  <c r="F26" i="1"/>
  <c r="F19" i="1" s="1"/>
  <c r="E26" i="1"/>
  <c r="D26" i="1"/>
  <c r="D19" i="1" s="1"/>
  <c r="Q25" i="1"/>
  <c r="Q18" i="1" s="1"/>
  <c r="P25" i="1"/>
  <c r="O25" i="1"/>
  <c r="O18" i="1" s="1"/>
  <c r="N25" i="1"/>
  <c r="L25" i="1"/>
  <c r="K25" i="1"/>
  <c r="K18" i="1" s="1"/>
  <c r="J25" i="1"/>
  <c r="I25" i="1"/>
  <c r="I18" i="1" s="1"/>
  <c r="G25" i="1"/>
  <c r="G18" i="1" s="1"/>
  <c r="F25" i="1"/>
  <c r="E25" i="1"/>
  <c r="E18" i="1" s="1"/>
  <c r="D25" i="1"/>
  <c r="C25" i="1"/>
  <c r="C18" i="1" s="1"/>
  <c r="Q24" i="1"/>
  <c r="P24" i="1"/>
  <c r="P17" i="1" s="1"/>
  <c r="O24" i="1"/>
  <c r="N24" i="1"/>
  <c r="N17" i="1" s="1"/>
  <c r="L24" i="1"/>
  <c r="L17" i="1" s="1"/>
  <c r="K24" i="1"/>
  <c r="J24" i="1"/>
  <c r="J17" i="1" s="1"/>
  <c r="I24" i="1"/>
  <c r="G24" i="1"/>
  <c r="F24" i="1"/>
  <c r="F17" i="1" s="1"/>
  <c r="E24" i="1"/>
  <c r="D24" i="1"/>
  <c r="D17" i="1" s="1"/>
  <c r="Q23" i="1"/>
  <c r="Q16" i="1" s="1"/>
  <c r="P23" i="1"/>
  <c r="O23" i="1"/>
  <c r="O16" i="1" s="1"/>
  <c r="N23" i="1"/>
  <c r="M23" i="1"/>
  <c r="M16" i="1" s="1"/>
  <c r="L23" i="1"/>
  <c r="K23" i="1"/>
  <c r="K16" i="1" s="1"/>
  <c r="J23" i="1"/>
  <c r="I23" i="1"/>
  <c r="I16" i="1" s="1"/>
  <c r="G23" i="1"/>
  <c r="G16" i="1" s="1"/>
  <c r="F23" i="1"/>
  <c r="E23" i="1"/>
  <c r="E16" i="1" s="1"/>
  <c r="D23" i="1"/>
  <c r="Q22" i="1"/>
  <c r="P22" i="1"/>
  <c r="P15" i="1" s="1"/>
  <c r="O22" i="1"/>
  <c r="N22" i="1"/>
  <c r="N21" i="1" s="1"/>
  <c r="L22" i="1"/>
  <c r="L15" i="1" s="1"/>
  <c r="K22" i="1"/>
  <c r="J22" i="1"/>
  <c r="I22" i="1"/>
  <c r="H22" i="1"/>
  <c r="H15" i="1" s="1"/>
  <c r="G22" i="1"/>
  <c r="F22" i="1"/>
  <c r="F21" i="1" s="1"/>
  <c r="E22" i="1"/>
  <c r="D22" i="1"/>
  <c r="D15" i="1" s="1"/>
  <c r="D14" i="1" s="1"/>
  <c r="O21" i="1"/>
  <c r="K21" i="1"/>
  <c r="G21" i="1"/>
  <c r="P20" i="1"/>
  <c r="N20" i="1"/>
  <c r="L20" i="1"/>
  <c r="F20" i="1"/>
  <c r="D20" i="1"/>
  <c r="Q19" i="1"/>
  <c r="O19" i="1"/>
  <c r="K19" i="1"/>
  <c r="I19" i="1"/>
  <c r="G19" i="1"/>
  <c r="E19" i="1"/>
  <c r="P18" i="1"/>
  <c r="N18" i="1"/>
  <c r="L18" i="1"/>
  <c r="J18" i="1"/>
  <c r="F18" i="1"/>
  <c r="D18" i="1"/>
  <c r="Q17" i="1"/>
  <c r="O17" i="1"/>
  <c r="K17" i="1"/>
  <c r="I17" i="1"/>
  <c r="G17" i="1"/>
  <c r="E17" i="1"/>
  <c r="P16" i="1"/>
  <c r="N16" i="1"/>
  <c r="L16" i="1"/>
  <c r="J16" i="1"/>
  <c r="F16" i="1"/>
  <c r="D16" i="1"/>
  <c r="Q15" i="1"/>
  <c r="O15" i="1"/>
  <c r="K15" i="1"/>
  <c r="K14" i="1" s="1"/>
  <c r="I15" i="1"/>
  <c r="G15" i="1"/>
  <c r="E15" i="1"/>
  <c r="L14" i="1"/>
  <c r="M125" i="1" l="1"/>
  <c r="M111" i="1" s="1"/>
  <c r="M27" i="1"/>
  <c r="M20" i="1" s="1"/>
  <c r="H147" i="1"/>
  <c r="J21" i="1"/>
  <c r="H91" i="1"/>
  <c r="J91" i="1"/>
  <c r="I105" i="1"/>
  <c r="J119" i="1"/>
  <c r="H122" i="1"/>
  <c r="H108" i="1" s="1"/>
  <c r="C108" i="1"/>
  <c r="C154" i="1"/>
  <c r="C27" i="1"/>
  <c r="C20" i="1" s="1"/>
  <c r="C84" i="1"/>
  <c r="H77" i="1"/>
  <c r="E14" i="1"/>
  <c r="E162" i="1" s="1"/>
  <c r="O14" i="1"/>
  <c r="C77" i="1"/>
  <c r="M91" i="1"/>
  <c r="G14" i="1"/>
  <c r="Q14" i="1"/>
  <c r="Q162" i="1" s="1"/>
  <c r="M84" i="1"/>
  <c r="L162" i="1"/>
  <c r="I14" i="1"/>
  <c r="I162" i="1" s="1"/>
  <c r="P14" i="1"/>
  <c r="P162" i="1" s="1"/>
  <c r="C91" i="1"/>
  <c r="O120" i="1"/>
  <c r="O126" i="1"/>
  <c r="F15" i="1"/>
  <c r="F14" i="1" s="1"/>
  <c r="J15" i="1"/>
  <c r="J14" i="1" s="1"/>
  <c r="N15" i="1"/>
  <c r="N14" i="1" s="1"/>
  <c r="N162" i="1" s="1"/>
  <c r="D21" i="1"/>
  <c r="L21" i="1"/>
  <c r="P21" i="1"/>
  <c r="M22" i="1"/>
  <c r="C24" i="1"/>
  <c r="C17" i="1" s="1"/>
  <c r="H25" i="1"/>
  <c r="H18" i="1" s="1"/>
  <c r="M26" i="1"/>
  <c r="M19" i="1" s="1"/>
  <c r="C28" i="1"/>
  <c r="M42" i="1"/>
  <c r="M50" i="1"/>
  <c r="M49" i="1" s="1"/>
  <c r="C56" i="1"/>
  <c r="M78" i="1"/>
  <c r="M77" i="1" s="1"/>
  <c r="H87" i="1"/>
  <c r="H84" i="1" s="1"/>
  <c r="C90" i="1"/>
  <c r="N91" i="1"/>
  <c r="H98" i="1"/>
  <c r="M98" i="1"/>
  <c r="L106" i="1"/>
  <c r="L105" i="1" s="1"/>
  <c r="L119" i="1"/>
  <c r="C120" i="1"/>
  <c r="C126" i="1"/>
  <c r="G120" i="1"/>
  <c r="G126" i="1"/>
  <c r="K120" i="1"/>
  <c r="K126" i="1"/>
  <c r="M122" i="1"/>
  <c r="M108" i="1" s="1"/>
  <c r="H125" i="1"/>
  <c r="H111" i="1" s="1"/>
  <c r="M127" i="1"/>
  <c r="M140" i="1"/>
  <c r="H154" i="1"/>
  <c r="M154" i="1"/>
  <c r="E21" i="1"/>
  <c r="M25" i="1"/>
  <c r="M18" i="1" s="1"/>
  <c r="C51" i="1"/>
  <c r="C49" i="1" s="1"/>
  <c r="H56" i="1"/>
  <c r="K84" i="1"/>
  <c r="F91" i="1"/>
  <c r="H106" i="1"/>
  <c r="F119" i="1"/>
  <c r="H140" i="1"/>
  <c r="C140" i="1"/>
  <c r="I21" i="1"/>
  <c r="Q21" i="1"/>
  <c r="C23" i="1"/>
  <c r="C16" i="1" s="1"/>
  <c r="H28" i="1"/>
  <c r="C35" i="1"/>
  <c r="C22" i="1"/>
  <c r="H23" i="1"/>
  <c r="H16" i="1" s="1"/>
  <c r="H14" i="1" s="1"/>
  <c r="M24" i="1"/>
  <c r="M17" i="1" s="1"/>
  <c r="C26" i="1"/>
  <c r="C19" i="1" s="1"/>
  <c r="H27" i="1"/>
  <c r="H20" i="1" s="1"/>
  <c r="H35" i="1"/>
  <c r="C42" i="1"/>
  <c r="J84" i="1"/>
  <c r="N84" i="1"/>
  <c r="G84" i="1"/>
  <c r="E91" i="1"/>
  <c r="I91" i="1"/>
  <c r="Q91" i="1"/>
  <c r="J105" i="1"/>
  <c r="M112" i="1"/>
  <c r="D106" i="1"/>
  <c r="D105" i="1" s="1"/>
  <c r="D162" i="1" s="1"/>
  <c r="D119" i="1"/>
  <c r="P106" i="1"/>
  <c r="P105" i="1" s="1"/>
  <c r="P119" i="1"/>
  <c r="J126" i="1"/>
  <c r="H121" i="1"/>
  <c r="H107" i="1" s="1"/>
  <c r="C124" i="1"/>
  <c r="C110" i="1" s="1"/>
  <c r="E119" i="1"/>
  <c r="I119" i="1"/>
  <c r="Q119" i="1"/>
  <c r="F107" i="1"/>
  <c r="F105" i="1" s="1"/>
  <c r="H119" i="1" l="1"/>
  <c r="H105" i="1"/>
  <c r="H162" i="1"/>
  <c r="C15" i="1"/>
  <c r="C14" i="1" s="1"/>
  <c r="C21" i="1"/>
  <c r="F162" i="1"/>
  <c r="M126" i="1"/>
  <c r="M120" i="1"/>
  <c r="K106" i="1"/>
  <c r="K105" i="1" s="1"/>
  <c r="K162" i="1" s="1"/>
  <c r="K119" i="1"/>
  <c r="C106" i="1"/>
  <c r="C105" i="1" s="1"/>
  <c r="C119" i="1"/>
  <c r="M21" i="1"/>
  <c r="M15" i="1"/>
  <c r="M14" i="1" s="1"/>
  <c r="G162" i="1"/>
  <c r="O106" i="1"/>
  <c r="O105" i="1" s="1"/>
  <c r="O162" i="1" s="1"/>
  <c r="O119" i="1"/>
  <c r="H21" i="1"/>
  <c r="G106" i="1"/>
  <c r="G105" i="1" s="1"/>
  <c r="G119" i="1"/>
  <c r="J162" i="1"/>
  <c r="M119" i="1" l="1"/>
  <c r="M106" i="1"/>
  <c r="M105" i="1" s="1"/>
  <c r="M162" i="1" s="1"/>
  <c r="C162" i="1"/>
</calcChain>
</file>

<file path=xl/sharedStrings.xml><?xml version="1.0" encoding="utf-8"?>
<sst xmlns="http://schemas.openxmlformats.org/spreadsheetml/2006/main" count="191" uniqueCount="49">
  <si>
    <t>Cuadro 4. RESUMEN DE LA BALANZA DE PAGOS DE PANAMÁ, SEGÚN PARTIDA</t>
  </si>
  <si>
    <t>Resumen de la Balanza de Pagos</t>
  </si>
  <si>
    <t>Resumen de Balanza de Pagos</t>
  </si>
  <si>
    <t>(en millones de balboas)</t>
  </si>
  <si>
    <t>Partida y sector</t>
  </si>
  <si>
    <t>2017 (P)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</si>
  <si>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</si>
  <si>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</si>
  <si>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</si>
  <si>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</si>
  <si>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</si>
  <si>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</si>
  <si>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</si>
  <si>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</si>
  <si>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</si>
  <si>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</si>
  <si>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</si>
  <si>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</si>
  <si>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</si>
  <si>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2019 (E)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</si>
  <si>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</si>
  <si>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</si>
  <si>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</si>
  <si>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</si>
  <si>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</si>
  <si>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</si>
  <si>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</si>
  <si>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</si>
  <si>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</si>
  <si>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</si>
  <si>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</si>
  <si>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</si>
  <si>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</si>
  <si>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</si>
  <si>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</si>
  <si>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</si>
  <si>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</si>
  <si>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</si>
  <si>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</si>
  <si>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</si>
  <si>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</si>
  <si>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</si>
  <si>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</si>
  <si>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</si>
  <si>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</si>
  <si>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</si>
  <si>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NOTA: La diferencia que se observa entre el total y los parciales, se debe al redondeo.</t>
  </si>
  <si>
    <t>Y SECTOR: AÑOS 2017-19, POR TRIMESTRE</t>
  </si>
  <si>
    <t>Línea 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</si>
</sst>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right" vertical="center" wrapText="1"/>
    </xf>
    <xf numFmtId="164" fontId="1" fillId="2" borderId="11" xfId="0" applyNumberFormat="1" applyFont="1" applyFill="1" applyBorder="1" applyAlignment="1" applyProtection="1">
      <alignment horizontal="right"/>
    </xf>
    <xf numFmtId="0" fontId="2" fillId="2" borderId="5" xfId="0" applyNumberFormat="1" applyFont="1" applyFill="1" applyBorder="1" applyAlignment="1">
      <alignment horizontal="left" indent="2"/>
    </xf>
    <xf numFmtId="0" fontId="2" fillId="2" borderId="5" xfId="0" applyNumberFormat="1" applyFont="1" applyFill="1" applyBorder="1" applyAlignment="1">
      <alignment horizontal="left" indent="4"/>
    </xf>
    <xf numFmtId="0" fontId="2" fillId="2" borderId="5" xfId="0" applyNumberFormat="1" applyFont="1" applyFill="1" applyBorder="1" applyAlignment="1">
      <alignment horizontal="left" indent="6"/>
    </xf>
    <xf numFmtId="0" fontId="2" fillId="2" borderId="5" xfId="0" applyNumberFormat="1" applyFont="1" applyFill="1" applyBorder="1" applyAlignment="1">
      <alignment horizontal="left" indent="8"/>
    </xf>
    <xf numFmtId="0" fontId="2" fillId="2" borderId="5" xfId="0" applyNumberFormat="1" applyFont="1" applyFill="1" applyBorder="1" applyAlignment="1">
      <alignment horizontal="left" indent="10"/>
    </xf>
    <xf numFmtId="0" fontId="2" fillId="2" borderId="5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2.7109375" style="16" customWidth="1"/>
    <col min="4" max="7" width="10.7109375" style="16" customWidth="1"/>
    <col min="8" max="8" width="11" style="16" customWidth="1"/>
    <col min="9" max="12" width="10.5703125" style="16" customWidth="1"/>
    <col min="13" max="13" width="11" style="16" customWidth="1"/>
    <col min="14" max="17" width="10.5703125" style="16" customWidth="1"/>
    <col min="18" max="18" width="6.7109375" style="16" customWidth="1"/>
    <col min="19" max="16384" width="9.140625" style="16"/>
  </cols>
  <sheetData>
    <row r="1" spans="1:21" ht="12.75" customHeight="1" x14ac:dyDescent="0.2">
      <c r="A1" s="39" t="s">
        <v>14</v>
      </c>
      <c r="B1" s="39"/>
      <c r="C1" s="39"/>
      <c r="D1" s="39"/>
      <c r="E1" s="39"/>
      <c r="F1" s="39"/>
      <c r="G1" s="39"/>
      <c r="H1" s="39" t="s">
        <v>14</v>
      </c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1" ht="12.75" customHeight="1" x14ac:dyDescent="0.2">
      <c r="A2" s="40" t="s">
        <v>15</v>
      </c>
      <c r="B2" s="40"/>
      <c r="C2" s="40"/>
      <c r="D2" s="40"/>
      <c r="E2" s="40"/>
      <c r="F2" s="40"/>
      <c r="G2" s="40"/>
      <c r="H2" s="40" t="s">
        <v>15</v>
      </c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1" ht="12.75" customHeight="1" x14ac:dyDescent="0.2">
      <c r="A3" s="39" t="s">
        <v>16</v>
      </c>
      <c r="B3" s="39"/>
      <c r="C3" s="39"/>
      <c r="D3" s="39"/>
      <c r="E3" s="39"/>
      <c r="F3" s="39"/>
      <c r="G3" s="39"/>
      <c r="H3" s="39" t="s">
        <v>16</v>
      </c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1" ht="6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21" s="18" customFormat="1" ht="12.75" customHeight="1" x14ac:dyDescent="0.2">
      <c r="A5" s="42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3" t="s">
        <v>0</v>
      </c>
      <c r="S5" s="17"/>
      <c r="T5" s="17"/>
      <c r="U5" s="17"/>
    </row>
    <row r="6" spans="1:21" s="18" customFormat="1" ht="12.75" customHeight="1" x14ac:dyDescent="0.2">
      <c r="A6" s="42" t="s">
        <v>47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3" t="s">
        <v>47</v>
      </c>
      <c r="S6" s="19"/>
      <c r="T6" s="19"/>
      <c r="U6" s="19"/>
    </row>
    <row r="7" spans="1:21" ht="6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21" s="20" customFormat="1" ht="14.1" customHeight="1" x14ac:dyDescent="0.2">
      <c r="A8" s="44" t="s">
        <v>48</v>
      </c>
      <c r="B8" s="1"/>
      <c r="C8" s="28" t="s">
        <v>1</v>
      </c>
      <c r="D8" s="28"/>
      <c r="E8" s="28"/>
      <c r="F8" s="28"/>
      <c r="G8" s="28"/>
      <c r="H8" s="36" t="s">
        <v>2</v>
      </c>
      <c r="I8" s="37"/>
      <c r="J8" s="37"/>
      <c r="K8" s="37"/>
      <c r="L8" s="37"/>
      <c r="M8" s="37"/>
      <c r="N8" s="37"/>
      <c r="O8" s="37"/>
      <c r="P8" s="37"/>
      <c r="Q8" s="38"/>
      <c r="R8" s="45" t="s">
        <v>48</v>
      </c>
    </row>
    <row r="9" spans="1:21" s="20" customFormat="1" ht="14.1" customHeight="1" x14ac:dyDescent="0.2">
      <c r="A9" s="46"/>
      <c r="B9" s="2"/>
      <c r="C9" s="29" t="s">
        <v>3</v>
      </c>
      <c r="D9" s="29"/>
      <c r="E9" s="29"/>
      <c r="F9" s="29"/>
      <c r="G9" s="29"/>
      <c r="H9" s="30" t="s">
        <v>3</v>
      </c>
      <c r="I9" s="31"/>
      <c r="J9" s="31"/>
      <c r="K9" s="31"/>
      <c r="L9" s="31"/>
      <c r="M9" s="31"/>
      <c r="N9" s="31"/>
      <c r="O9" s="31"/>
      <c r="P9" s="31"/>
      <c r="Q9" s="32"/>
      <c r="R9" s="47"/>
    </row>
    <row r="10" spans="1:21" s="20" customFormat="1" ht="14.1" customHeight="1" x14ac:dyDescent="0.2">
      <c r="A10" s="46"/>
      <c r="B10" s="3" t="s">
        <v>4</v>
      </c>
      <c r="C10" s="30" t="s">
        <v>5</v>
      </c>
      <c r="D10" s="31"/>
      <c r="E10" s="31"/>
      <c r="F10" s="31"/>
      <c r="G10" s="32"/>
      <c r="H10" s="33" t="s">
        <v>18</v>
      </c>
      <c r="I10" s="34"/>
      <c r="J10" s="34"/>
      <c r="K10" s="34"/>
      <c r="L10" s="35"/>
      <c r="M10" s="33" t="s">
        <v>19</v>
      </c>
      <c r="N10" s="34"/>
      <c r="O10" s="34"/>
      <c r="P10" s="34"/>
      <c r="Q10" s="35"/>
      <c r="R10" s="47"/>
    </row>
    <row r="11" spans="1:21" s="20" customFormat="1" ht="14.1" customHeight="1" x14ac:dyDescent="0.2">
      <c r="A11" s="46"/>
      <c r="B11" s="2"/>
      <c r="C11" s="48" t="s">
        <v>6</v>
      </c>
      <c r="D11" s="49" t="s">
        <v>7</v>
      </c>
      <c r="E11" s="50"/>
      <c r="F11" s="50"/>
      <c r="G11" s="51"/>
      <c r="H11" s="28" t="s">
        <v>6</v>
      </c>
      <c r="I11" s="33" t="s">
        <v>7</v>
      </c>
      <c r="J11" s="34"/>
      <c r="K11" s="34"/>
      <c r="L11" s="35"/>
      <c r="M11" s="28" t="s">
        <v>6</v>
      </c>
      <c r="N11" s="33" t="s">
        <v>7</v>
      </c>
      <c r="O11" s="34"/>
      <c r="P11" s="34"/>
      <c r="Q11" s="35"/>
      <c r="R11" s="47"/>
    </row>
    <row r="12" spans="1:21" s="20" customFormat="1" ht="14.1" customHeight="1" x14ac:dyDescent="0.2">
      <c r="A12" s="52"/>
      <c r="B12" s="2"/>
      <c r="C12" s="53"/>
      <c r="D12" s="4" t="s">
        <v>8</v>
      </c>
      <c r="E12" s="4" t="s">
        <v>9</v>
      </c>
      <c r="F12" s="4" t="s">
        <v>10</v>
      </c>
      <c r="G12" s="4" t="s">
        <v>11</v>
      </c>
      <c r="H12" s="29"/>
      <c r="I12" s="4" t="s">
        <v>8</v>
      </c>
      <c r="J12" s="4" t="s">
        <v>9</v>
      </c>
      <c r="K12" s="4" t="s">
        <v>10</v>
      </c>
      <c r="L12" s="4" t="s">
        <v>11</v>
      </c>
      <c r="M12" s="29"/>
      <c r="N12" s="4" t="s">
        <v>8</v>
      </c>
      <c r="O12" s="4" t="s">
        <v>9</v>
      </c>
      <c r="P12" s="4" t="s">
        <v>10</v>
      </c>
      <c r="Q12" s="4" t="s">
        <v>11</v>
      </c>
      <c r="R12" s="54"/>
    </row>
    <row r="13" spans="1:21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</row>
    <row r="14" spans="1:21" s="20" customFormat="1" ht="15.95" customHeight="1" x14ac:dyDescent="0.2">
      <c r="A14" s="8">
        <v>1</v>
      </c>
      <c r="B14" s="8" t="s">
        <v>20</v>
      </c>
      <c r="C14" s="55">
        <f>SUM(C15+C16+C17+C18+C19+C20)</f>
        <v>-3692.1158000000023</v>
      </c>
      <c r="D14" s="55">
        <f t="shared" ref="D14:G14" si="0">SUM(D15+D16+D17+D18+D19+D20)</f>
        <v>-845.93069999999943</v>
      </c>
      <c r="E14" s="55">
        <f t="shared" si="0"/>
        <v>-549.76580000000047</v>
      </c>
      <c r="F14" s="55">
        <f t="shared" si="0"/>
        <v>-1293.3265999999999</v>
      </c>
      <c r="G14" s="55">
        <f t="shared" si="0"/>
        <v>-1003.0927000000013</v>
      </c>
      <c r="H14" s="55">
        <f>SUM(H15+H16+H17+H18+H19+H20)</f>
        <v>-5355.0628199999992</v>
      </c>
      <c r="I14" s="55">
        <f t="shared" ref="I14:L14" si="1">SUM(I15+I16+I17+I18+I19+I20)</f>
        <v>-1533.5906</v>
      </c>
      <c r="J14" s="55">
        <f t="shared" si="1"/>
        <v>-949.39971999999943</v>
      </c>
      <c r="K14" s="55">
        <f t="shared" si="1"/>
        <v>-1706.8626999999992</v>
      </c>
      <c r="L14" s="55">
        <f t="shared" si="1"/>
        <v>-1165.2098000000008</v>
      </c>
      <c r="M14" s="55">
        <f>SUM(M15+M16+M17+M18+M19+M20)</f>
        <v>-3500.4533540000002</v>
      </c>
      <c r="N14" s="55">
        <f t="shared" ref="N14:Q14" si="2">SUM(N15+N16+N17+N18+N19+N20)</f>
        <v>-927.58219500000223</v>
      </c>
      <c r="O14" s="55">
        <f t="shared" si="2"/>
        <v>-1337.0418190000007</v>
      </c>
      <c r="P14" s="55">
        <f t="shared" si="2"/>
        <v>-885.14221999999791</v>
      </c>
      <c r="Q14" s="55">
        <f t="shared" si="2"/>
        <v>-350.68711999999982</v>
      </c>
      <c r="R14" s="9">
        <v>1</v>
      </c>
    </row>
    <row r="15" spans="1:21" s="20" customFormat="1" ht="15.2" customHeight="1" x14ac:dyDescent="0.2">
      <c r="A15" s="8">
        <v>2</v>
      </c>
      <c r="B15" s="56" t="s">
        <v>21</v>
      </c>
      <c r="C15" s="10">
        <f>C22+C50+C99</f>
        <v>-30.436600000000908</v>
      </c>
      <c r="D15" s="10">
        <f t="shared" ref="D15:G15" si="3">D22+D50+D99</f>
        <v>-1.0693999999998596</v>
      </c>
      <c r="E15" s="10">
        <f t="shared" si="3"/>
        <v>39.395600000000286</v>
      </c>
      <c r="F15" s="10">
        <f t="shared" si="3"/>
        <v>-150.21860000000015</v>
      </c>
      <c r="G15" s="10">
        <f t="shared" si="3"/>
        <v>81.455799999999726</v>
      </c>
      <c r="H15" s="10">
        <f>H22+H50+H99</f>
        <v>-349.75702000000092</v>
      </c>
      <c r="I15" s="10">
        <f t="shared" ref="I15:Q20" si="4">I22+I50+I99</f>
        <v>-11.205300000000079</v>
      </c>
      <c r="J15" s="10">
        <f t="shared" si="4"/>
        <v>56.140980000000127</v>
      </c>
      <c r="K15" s="10">
        <f t="shared" si="4"/>
        <v>-244.11299999999983</v>
      </c>
      <c r="L15" s="10">
        <f t="shared" si="4"/>
        <v>-150.57969999999978</v>
      </c>
      <c r="M15" s="10">
        <f>M22+M50+M99</f>
        <v>-376.12909600000239</v>
      </c>
      <c r="N15" s="10">
        <f t="shared" ref="N15:Q15" si="5">N22+N50+N99</f>
        <v>-230.86639500000047</v>
      </c>
      <c r="O15" s="10">
        <f t="shared" si="5"/>
        <v>-49.549515000000156</v>
      </c>
      <c r="P15" s="10">
        <f t="shared" si="5"/>
        <v>-263.83365000000003</v>
      </c>
      <c r="Q15" s="10">
        <f t="shared" si="5"/>
        <v>168.12046400000008</v>
      </c>
      <c r="R15" s="9">
        <v>2</v>
      </c>
    </row>
    <row r="16" spans="1:21" s="20" customFormat="1" ht="15.2" customHeight="1" x14ac:dyDescent="0.2">
      <c r="A16" s="8">
        <v>3</v>
      </c>
      <c r="B16" s="56" t="s">
        <v>22</v>
      </c>
      <c r="C16" s="10">
        <f t="shared" ref="C16:H20" si="6">C23+C51+C100</f>
        <v>-79.221099999999751</v>
      </c>
      <c r="D16" s="10">
        <f t="shared" si="6"/>
        <v>-21.031599999999969</v>
      </c>
      <c r="E16" s="10">
        <f t="shared" si="6"/>
        <v>-30.299399999999991</v>
      </c>
      <c r="F16" s="10">
        <f t="shared" si="6"/>
        <v>-42.950800000000072</v>
      </c>
      <c r="G16" s="10">
        <f t="shared" si="6"/>
        <v>15.060699999999997</v>
      </c>
      <c r="H16" s="10">
        <f t="shared" si="6"/>
        <v>-266.30230000000006</v>
      </c>
      <c r="I16" s="10">
        <f t="shared" si="4"/>
        <v>-59.07770000000005</v>
      </c>
      <c r="J16" s="10">
        <f t="shared" si="4"/>
        <v>-75.283299999999997</v>
      </c>
      <c r="K16" s="10">
        <f t="shared" si="4"/>
        <v>-92.083300000000008</v>
      </c>
      <c r="L16" s="10">
        <f t="shared" si="4"/>
        <v>-39.858000000000061</v>
      </c>
      <c r="M16" s="10">
        <f t="shared" si="4"/>
        <v>-568.04833799999983</v>
      </c>
      <c r="N16" s="10">
        <f t="shared" si="4"/>
        <v>-127.62197000000003</v>
      </c>
      <c r="O16" s="10">
        <f t="shared" si="4"/>
        <v>-171.70448400000004</v>
      </c>
      <c r="P16" s="10">
        <f t="shared" si="4"/>
        <v>-154.55976800000002</v>
      </c>
      <c r="Q16" s="10">
        <f t="shared" si="4"/>
        <v>-114.16211600000003</v>
      </c>
      <c r="R16" s="9">
        <v>3</v>
      </c>
    </row>
    <row r="17" spans="1:18" s="20" customFormat="1" ht="15.2" customHeight="1" x14ac:dyDescent="0.2">
      <c r="A17" s="8">
        <v>4</v>
      </c>
      <c r="B17" s="56" t="s">
        <v>23</v>
      </c>
      <c r="C17" s="10">
        <f t="shared" si="6"/>
        <v>54.841299999999933</v>
      </c>
      <c r="D17" s="10">
        <f t="shared" si="6"/>
        <v>17.642100000000028</v>
      </c>
      <c r="E17" s="10">
        <f t="shared" si="6"/>
        <v>14.259000000000015</v>
      </c>
      <c r="F17" s="10">
        <f t="shared" si="6"/>
        <v>11.993400000000008</v>
      </c>
      <c r="G17" s="10">
        <f t="shared" si="6"/>
        <v>10.946800000000025</v>
      </c>
      <c r="H17" s="10">
        <f t="shared" si="6"/>
        <v>21.956299999999942</v>
      </c>
      <c r="I17" s="10">
        <f t="shared" si="4"/>
        <v>17.650299999999959</v>
      </c>
      <c r="J17" s="10">
        <f t="shared" si="4"/>
        <v>4.6356000000000108</v>
      </c>
      <c r="K17" s="10">
        <f t="shared" si="4"/>
        <v>2.8505999999999858</v>
      </c>
      <c r="L17" s="10">
        <f t="shared" si="4"/>
        <v>-3.1802000000000135</v>
      </c>
      <c r="M17" s="10">
        <f t="shared" si="4"/>
        <v>-14.047595999999999</v>
      </c>
      <c r="N17" s="10">
        <f t="shared" si="4"/>
        <v>11.460375000000056</v>
      </c>
      <c r="O17" s="10">
        <f t="shared" si="4"/>
        <v>4.3461759999999856</v>
      </c>
      <c r="P17" s="10">
        <f t="shared" si="4"/>
        <v>6.8601239999999279</v>
      </c>
      <c r="Q17" s="10">
        <f t="shared" si="4"/>
        <v>-36.714270999999997</v>
      </c>
      <c r="R17" s="9">
        <v>4</v>
      </c>
    </row>
    <row r="18" spans="1:18" s="20" customFormat="1" ht="15.2" customHeight="1" x14ac:dyDescent="0.2">
      <c r="A18" s="8">
        <v>5</v>
      </c>
      <c r="B18" s="56" t="s">
        <v>24</v>
      </c>
      <c r="C18" s="10">
        <f t="shared" si="6"/>
        <v>2707.2329</v>
      </c>
      <c r="D18" s="10">
        <f t="shared" si="6"/>
        <v>669.21569999999997</v>
      </c>
      <c r="E18" s="10">
        <f t="shared" si="6"/>
        <v>641.09969999999998</v>
      </c>
      <c r="F18" s="10">
        <f t="shared" si="6"/>
        <v>674.80849999999998</v>
      </c>
      <c r="G18" s="10">
        <f t="shared" si="6"/>
        <v>722.10900000000004</v>
      </c>
      <c r="H18" s="10">
        <f t="shared" si="6"/>
        <v>2933.9284000000002</v>
      </c>
      <c r="I18" s="10">
        <f t="shared" si="4"/>
        <v>706.38830000000007</v>
      </c>
      <c r="J18" s="10">
        <f t="shared" si="4"/>
        <v>724.56399999999985</v>
      </c>
      <c r="K18" s="10">
        <f t="shared" si="4"/>
        <v>736.56959999999992</v>
      </c>
      <c r="L18" s="10">
        <f t="shared" si="4"/>
        <v>766.40650000000005</v>
      </c>
      <c r="M18" s="10">
        <f t="shared" si="4"/>
        <v>3158.819849</v>
      </c>
      <c r="N18" s="10">
        <f t="shared" si="4"/>
        <v>769.200377</v>
      </c>
      <c r="O18" s="10">
        <f t="shared" si="4"/>
        <v>750.41001599999993</v>
      </c>
      <c r="P18" s="10">
        <f t="shared" si="4"/>
        <v>781.32956000000001</v>
      </c>
      <c r="Q18" s="10">
        <f t="shared" si="4"/>
        <v>857.87989599999992</v>
      </c>
      <c r="R18" s="9">
        <v>5</v>
      </c>
    </row>
    <row r="19" spans="1:18" s="20" customFormat="1" ht="15.2" customHeight="1" x14ac:dyDescent="0.2">
      <c r="A19" s="8">
        <v>6</v>
      </c>
      <c r="B19" s="56" t="s">
        <v>25</v>
      </c>
      <c r="C19" s="10">
        <f t="shared" si="6"/>
        <v>-881.26</v>
      </c>
      <c r="D19" s="10">
        <f t="shared" si="6"/>
        <v>-354.69</v>
      </c>
      <c r="E19" s="10">
        <f t="shared" si="6"/>
        <v>-69.98</v>
      </c>
      <c r="F19" s="10">
        <f t="shared" si="6"/>
        <v>-351.61</v>
      </c>
      <c r="G19" s="10">
        <f t="shared" si="6"/>
        <v>-104.98000000000002</v>
      </c>
      <c r="H19" s="10">
        <f t="shared" si="6"/>
        <v>-943.05</v>
      </c>
      <c r="I19" s="10">
        <f t="shared" si="4"/>
        <v>-355.49</v>
      </c>
      <c r="J19" s="10">
        <f t="shared" si="4"/>
        <v>-95.050000000000011</v>
      </c>
      <c r="K19" s="10">
        <f t="shared" si="4"/>
        <v>-361.96</v>
      </c>
      <c r="L19" s="10">
        <f t="shared" si="4"/>
        <v>-130.55000000000001</v>
      </c>
      <c r="M19" s="10">
        <f t="shared" si="4"/>
        <v>-1039.8217440000001</v>
      </c>
      <c r="N19" s="10">
        <f t="shared" si="4"/>
        <v>-369.72306000000003</v>
      </c>
      <c r="O19" s="10">
        <f t="shared" si="4"/>
        <v>-150.73628400000001</v>
      </c>
      <c r="P19" s="10">
        <f t="shared" si="4"/>
        <v>-373.01650000000001</v>
      </c>
      <c r="Q19" s="10">
        <f t="shared" si="4"/>
        <v>-146.3459</v>
      </c>
      <c r="R19" s="9">
        <v>6</v>
      </c>
    </row>
    <row r="20" spans="1:18" s="20" customFormat="1" ht="15.2" customHeight="1" x14ac:dyDescent="0.2">
      <c r="A20" s="8">
        <v>7</v>
      </c>
      <c r="B20" s="56" t="s">
        <v>26</v>
      </c>
      <c r="C20" s="10">
        <f t="shared" si="6"/>
        <v>-5463.2723000000015</v>
      </c>
      <c r="D20" s="10">
        <f t="shared" si="6"/>
        <v>-1155.9974999999995</v>
      </c>
      <c r="E20" s="10">
        <f t="shared" si="6"/>
        <v>-1144.2407000000007</v>
      </c>
      <c r="F20" s="10">
        <f t="shared" si="6"/>
        <v>-1435.3490999999997</v>
      </c>
      <c r="G20" s="10">
        <f t="shared" si="6"/>
        <v>-1727.6850000000011</v>
      </c>
      <c r="H20" s="10">
        <f t="shared" si="6"/>
        <v>-6751.8381999999983</v>
      </c>
      <c r="I20" s="10">
        <f t="shared" si="4"/>
        <v>-1831.8561999999999</v>
      </c>
      <c r="J20" s="10">
        <f t="shared" si="4"/>
        <v>-1564.4069999999995</v>
      </c>
      <c r="K20" s="10">
        <f t="shared" si="4"/>
        <v>-1748.1265999999994</v>
      </c>
      <c r="L20" s="10">
        <f t="shared" si="4"/>
        <v>-1607.4484000000009</v>
      </c>
      <c r="M20" s="10">
        <f t="shared" si="4"/>
        <v>-4661.2264289999976</v>
      </c>
      <c r="N20" s="10">
        <f t="shared" si="4"/>
        <v>-980.03152200000181</v>
      </c>
      <c r="O20" s="10">
        <f t="shared" si="4"/>
        <v>-1719.8077280000005</v>
      </c>
      <c r="P20" s="10">
        <f t="shared" si="4"/>
        <v>-881.92198599999779</v>
      </c>
      <c r="Q20" s="10">
        <f t="shared" si="4"/>
        <v>-1079.4651929999998</v>
      </c>
      <c r="R20" s="9">
        <v>7</v>
      </c>
    </row>
    <row r="21" spans="1:18" s="20" customFormat="1" ht="15.95" customHeight="1" x14ac:dyDescent="0.2">
      <c r="A21" s="8">
        <v>8</v>
      </c>
      <c r="B21" s="56" t="s">
        <v>27</v>
      </c>
      <c r="C21" s="55">
        <f>SUM(C22+C23+C24+C25+C26+C27)</f>
        <v>28859.542799999999</v>
      </c>
      <c r="D21" s="55">
        <f t="shared" ref="D21:G21" si="7">SUM(D22+D23+D24+D25+D26+D27)</f>
        <v>7338.7539999999999</v>
      </c>
      <c r="E21" s="55">
        <f t="shared" si="7"/>
        <v>7358.6319999999996</v>
      </c>
      <c r="F21" s="55">
        <f t="shared" si="7"/>
        <v>6869.1129000000001</v>
      </c>
      <c r="G21" s="55">
        <f t="shared" si="7"/>
        <v>7293.0438999999988</v>
      </c>
      <c r="H21" s="55">
        <f>SUM(H22+H23+H24+H25+H26+H27)</f>
        <v>30354.033900000002</v>
      </c>
      <c r="I21" s="55">
        <f t="shared" ref="I21:L21" si="8">SUM(I22+I23+I24+I25+I26+I27)</f>
        <v>8017.8631999999989</v>
      </c>
      <c r="J21" s="55">
        <f t="shared" si="8"/>
        <v>7803.290500000001</v>
      </c>
      <c r="K21" s="55">
        <f t="shared" si="8"/>
        <v>7451.9243000000006</v>
      </c>
      <c r="L21" s="55">
        <f t="shared" si="8"/>
        <v>7080.9559000000008</v>
      </c>
      <c r="M21" s="55">
        <f>SUM(M22+M23+M24+M25+M26+M27)</f>
        <v>30054.875522999999</v>
      </c>
      <c r="N21" s="55">
        <f t="shared" ref="N21:Q21" si="9">SUM(N22+N23+N24+N25+N26+N27)</f>
        <v>7490.8832029999985</v>
      </c>
      <c r="O21" s="55">
        <f t="shared" si="9"/>
        <v>7476.6352969999989</v>
      </c>
      <c r="P21" s="55">
        <f t="shared" si="9"/>
        <v>7506.2489890000006</v>
      </c>
      <c r="Q21" s="55">
        <f t="shared" si="9"/>
        <v>7581.1080340000008</v>
      </c>
      <c r="R21" s="9">
        <v>8</v>
      </c>
    </row>
    <row r="22" spans="1:18" s="20" customFormat="1" ht="14.45" customHeight="1" x14ac:dyDescent="0.2">
      <c r="A22" s="8">
        <v>9</v>
      </c>
      <c r="B22" s="56" t="s">
        <v>21</v>
      </c>
      <c r="C22" s="10">
        <f>C29+C36+C43</f>
        <v>9384.6961999999985</v>
      </c>
      <c r="D22" s="10">
        <f t="shared" ref="D22:G22" si="10">D29+D36+D43</f>
        <v>2282.1586000000002</v>
      </c>
      <c r="E22" s="10">
        <f t="shared" si="10"/>
        <v>2537.7240999999999</v>
      </c>
      <c r="F22" s="10">
        <f t="shared" si="10"/>
        <v>2159.4497999999999</v>
      </c>
      <c r="G22" s="10">
        <f t="shared" si="10"/>
        <v>2405.3636999999999</v>
      </c>
      <c r="H22" s="10">
        <f>H29+H36+H43</f>
        <v>9804.5108</v>
      </c>
      <c r="I22" s="10">
        <f t="shared" ref="I22:Q27" si="11">I29+I36+I43</f>
        <v>2538.5351000000001</v>
      </c>
      <c r="J22" s="10">
        <f t="shared" si="11"/>
        <v>2649.0012999999999</v>
      </c>
      <c r="K22" s="10">
        <f t="shared" si="11"/>
        <v>2537.1631000000002</v>
      </c>
      <c r="L22" s="10">
        <f t="shared" si="11"/>
        <v>2079.8113000000003</v>
      </c>
      <c r="M22" s="10">
        <f>M29+M36+M43</f>
        <v>8788.0821429999978</v>
      </c>
      <c r="N22" s="10">
        <f t="shared" ref="N22:Q22" si="12">N29+N36+N43</f>
        <v>2065.5319779999995</v>
      </c>
      <c r="O22" s="10">
        <f t="shared" si="12"/>
        <v>2291.1688489999997</v>
      </c>
      <c r="P22" s="10">
        <f t="shared" si="12"/>
        <v>2110.2045049999997</v>
      </c>
      <c r="Q22" s="10">
        <f t="shared" si="12"/>
        <v>2321.1768109999998</v>
      </c>
      <c r="R22" s="9">
        <v>9</v>
      </c>
    </row>
    <row r="23" spans="1:18" s="20" customFormat="1" ht="14.45" customHeight="1" x14ac:dyDescent="0.2">
      <c r="A23" s="8">
        <v>10</v>
      </c>
      <c r="B23" s="56" t="s">
        <v>22</v>
      </c>
      <c r="C23" s="10">
        <f t="shared" ref="C23:H27" si="13">C30+C37+C44</f>
        <v>1586.3225000000002</v>
      </c>
      <c r="D23" s="10">
        <f t="shared" si="13"/>
        <v>403.35570000000001</v>
      </c>
      <c r="E23" s="10">
        <f t="shared" si="13"/>
        <v>386.00869999999998</v>
      </c>
      <c r="F23" s="10">
        <f t="shared" si="13"/>
        <v>362.78059999999994</v>
      </c>
      <c r="G23" s="10">
        <f t="shared" si="13"/>
        <v>434.17750000000001</v>
      </c>
      <c r="H23" s="10">
        <f t="shared" si="13"/>
        <v>1625.5689</v>
      </c>
      <c r="I23" s="10">
        <f t="shared" si="11"/>
        <v>393.83389999999997</v>
      </c>
      <c r="J23" s="10">
        <f t="shared" si="11"/>
        <v>387.0951</v>
      </c>
      <c r="K23" s="10">
        <f t="shared" si="11"/>
        <v>390.80670000000003</v>
      </c>
      <c r="L23" s="10">
        <f t="shared" si="11"/>
        <v>453.83319999999998</v>
      </c>
      <c r="M23" s="10">
        <f t="shared" si="11"/>
        <v>1326.1633220000001</v>
      </c>
      <c r="N23" s="10">
        <f t="shared" si="11"/>
        <v>349.543814</v>
      </c>
      <c r="O23" s="10">
        <f t="shared" si="11"/>
        <v>349.07486899999998</v>
      </c>
      <c r="P23" s="10">
        <f t="shared" si="11"/>
        <v>332.85983800000002</v>
      </c>
      <c r="Q23" s="10">
        <f t="shared" si="11"/>
        <v>294.68480099999999</v>
      </c>
      <c r="R23" s="9">
        <v>10</v>
      </c>
    </row>
    <row r="24" spans="1:18" s="20" customFormat="1" ht="14.45" customHeight="1" x14ac:dyDescent="0.2">
      <c r="A24" s="8">
        <v>11</v>
      </c>
      <c r="B24" s="56" t="s">
        <v>23</v>
      </c>
      <c r="C24" s="10">
        <f t="shared" si="13"/>
        <v>928.60249999999996</v>
      </c>
      <c r="D24" s="10">
        <f t="shared" si="13"/>
        <v>290.15780000000001</v>
      </c>
      <c r="E24" s="10">
        <f t="shared" si="13"/>
        <v>210.2679</v>
      </c>
      <c r="F24" s="10">
        <f t="shared" si="13"/>
        <v>208.28840000000002</v>
      </c>
      <c r="G24" s="10">
        <f t="shared" si="13"/>
        <v>219.88840000000002</v>
      </c>
      <c r="H24" s="10">
        <f t="shared" si="13"/>
        <v>971.6665999999999</v>
      </c>
      <c r="I24" s="10">
        <f t="shared" si="11"/>
        <v>297.40010000000001</v>
      </c>
      <c r="J24" s="10">
        <f t="shared" si="11"/>
        <v>202.0334</v>
      </c>
      <c r="K24" s="10">
        <f t="shared" si="11"/>
        <v>235.2355</v>
      </c>
      <c r="L24" s="10">
        <f t="shared" si="11"/>
        <v>236.99759999999998</v>
      </c>
      <c r="M24" s="10">
        <f t="shared" si="11"/>
        <v>962.54556400000001</v>
      </c>
      <c r="N24" s="10">
        <f t="shared" si="11"/>
        <v>261.01737000000003</v>
      </c>
      <c r="O24" s="10">
        <f t="shared" si="11"/>
        <v>204.231931</v>
      </c>
      <c r="P24" s="10">
        <f t="shared" si="11"/>
        <v>322.83888199999996</v>
      </c>
      <c r="Q24" s="10">
        <f t="shared" si="11"/>
        <v>174.457381</v>
      </c>
      <c r="R24" s="9">
        <v>11</v>
      </c>
    </row>
    <row r="25" spans="1:18" s="20" customFormat="1" ht="14.45" customHeight="1" x14ac:dyDescent="0.2">
      <c r="A25" s="8">
        <v>12</v>
      </c>
      <c r="B25" s="56" t="s">
        <v>24</v>
      </c>
      <c r="C25" s="10">
        <f t="shared" si="13"/>
        <v>2834.2934</v>
      </c>
      <c r="D25" s="10">
        <f t="shared" si="13"/>
        <v>700.11210000000005</v>
      </c>
      <c r="E25" s="10">
        <f t="shared" si="13"/>
        <v>674.61439999999993</v>
      </c>
      <c r="F25" s="10">
        <f t="shared" si="13"/>
        <v>705.19689999999991</v>
      </c>
      <c r="G25" s="10">
        <f t="shared" si="13"/>
        <v>754.37</v>
      </c>
      <c r="H25" s="10">
        <f t="shared" si="13"/>
        <v>3073.4857000000002</v>
      </c>
      <c r="I25" s="10">
        <f t="shared" si="11"/>
        <v>738.87360000000001</v>
      </c>
      <c r="J25" s="10">
        <f t="shared" si="11"/>
        <v>761.99869999999987</v>
      </c>
      <c r="K25" s="10">
        <f t="shared" si="11"/>
        <v>769.17759999999998</v>
      </c>
      <c r="L25" s="10">
        <f t="shared" si="11"/>
        <v>803.43579999999997</v>
      </c>
      <c r="M25" s="10">
        <f t="shared" si="11"/>
        <v>3297.183689</v>
      </c>
      <c r="N25" s="10">
        <f t="shared" si="11"/>
        <v>806.43197699999996</v>
      </c>
      <c r="O25" s="10">
        <f t="shared" si="11"/>
        <v>783.95599600000003</v>
      </c>
      <c r="P25" s="10">
        <f t="shared" si="11"/>
        <v>815.70548999999994</v>
      </c>
      <c r="Q25" s="10">
        <f t="shared" si="11"/>
        <v>891.09022599999992</v>
      </c>
      <c r="R25" s="9">
        <v>12</v>
      </c>
    </row>
    <row r="26" spans="1:18" s="20" customFormat="1" ht="14.45" customHeight="1" x14ac:dyDescent="0.2">
      <c r="A26" s="8">
        <v>13</v>
      </c>
      <c r="B26" s="56" t="s">
        <v>25</v>
      </c>
      <c r="C26" s="10">
        <f t="shared" si="13"/>
        <v>0</v>
      </c>
      <c r="D26" s="10">
        <f t="shared" si="13"/>
        <v>0</v>
      </c>
      <c r="E26" s="10">
        <f t="shared" si="13"/>
        <v>0</v>
      </c>
      <c r="F26" s="10">
        <f t="shared" si="13"/>
        <v>0</v>
      </c>
      <c r="G26" s="10">
        <f t="shared" si="13"/>
        <v>0</v>
      </c>
      <c r="H26" s="10">
        <f t="shared" si="13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10">
        <f t="shared" si="11"/>
        <v>0</v>
      </c>
      <c r="R26" s="9">
        <v>13</v>
      </c>
    </row>
    <row r="27" spans="1:18" s="20" customFormat="1" ht="14.45" customHeight="1" x14ac:dyDescent="0.2">
      <c r="A27" s="8">
        <v>14</v>
      </c>
      <c r="B27" s="56" t="s">
        <v>26</v>
      </c>
      <c r="C27" s="10">
        <f t="shared" si="13"/>
        <v>14125.628200000001</v>
      </c>
      <c r="D27" s="10">
        <f t="shared" si="13"/>
        <v>3662.9697999999999</v>
      </c>
      <c r="E27" s="10">
        <f t="shared" si="13"/>
        <v>3550.0169000000001</v>
      </c>
      <c r="F27" s="10">
        <f t="shared" si="13"/>
        <v>3433.3971999999999</v>
      </c>
      <c r="G27" s="10">
        <f t="shared" si="13"/>
        <v>3479.2442999999998</v>
      </c>
      <c r="H27" s="10">
        <f t="shared" si="13"/>
        <v>14878.8019</v>
      </c>
      <c r="I27" s="10">
        <f t="shared" si="11"/>
        <v>4049.220499999999</v>
      </c>
      <c r="J27" s="10">
        <f t="shared" si="11"/>
        <v>3803.1620000000012</v>
      </c>
      <c r="K27" s="10">
        <f t="shared" si="11"/>
        <v>3519.5414000000005</v>
      </c>
      <c r="L27" s="10">
        <f t="shared" si="11"/>
        <v>3506.8780000000002</v>
      </c>
      <c r="M27" s="10">
        <f t="shared" si="11"/>
        <v>15680.900805000001</v>
      </c>
      <c r="N27" s="10">
        <f t="shared" si="11"/>
        <v>4008.3580639999991</v>
      </c>
      <c r="O27" s="10">
        <f t="shared" si="11"/>
        <v>3848.2036519999997</v>
      </c>
      <c r="P27" s="10">
        <f t="shared" si="11"/>
        <v>3924.6402740000012</v>
      </c>
      <c r="Q27" s="10">
        <f t="shared" si="11"/>
        <v>3899.6988150000006</v>
      </c>
      <c r="R27" s="9">
        <v>14</v>
      </c>
    </row>
    <row r="28" spans="1:18" s="20" customFormat="1" ht="15.95" customHeight="1" x14ac:dyDescent="0.2">
      <c r="A28" s="8">
        <v>15</v>
      </c>
      <c r="B28" s="56" t="s">
        <v>28</v>
      </c>
      <c r="C28" s="55">
        <f>SUM(C29+C30+C31+C32+C33+C34)</f>
        <v>12469.630499999999</v>
      </c>
      <c r="D28" s="55">
        <f t="shared" ref="D28:G28" si="14">SUM(D29+D30+D31+D32+D33+D34)</f>
        <v>3063.5312999999996</v>
      </c>
      <c r="E28" s="55">
        <f t="shared" si="14"/>
        <v>3297.1141999999995</v>
      </c>
      <c r="F28" s="55">
        <f t="shared" si="14"/>
        <v>2898.6263999999996</v>
      </c>
      <c r="G28" s="55">
        <f t="shared" si="14"/>
        <v>3210.3586</v>
      </c>
      <c r="H28" s="55">
        <f>SUM(H29+H30+H31+H32+H33+H34)</f>
        <v>13355.5653</v>
      </c>
      <c r="I28" s="55">
        <f t="shared" ref="I28:L28" si="15">SUM(I29+I30+I31+I32+I33+I34)</f>
        <v>3476.3539999999998</v>
      </c>
      <c r="J28" s="55">
        <f t="shared" si="15"/>
        <v>3575.8784000000001</v>
      </c>
      <c r="K28" s="55">
        <f t="shared" si="15"/>
        <v>3379.5420000000004</v>
      </c>
      <c r="L28" s="55">
        <f t="shared" si="15"/>
        <v>2923.7909</v>
      </c>
      <c r="M28" s="55">
        <f>SUM(M29+M30+M31+M32+M33+M34)</f>
        <v>12947.052881</v>
      </c>
      <c r="N28" s="55">
        <f t="shared" ref="N28:Q28" si="16">SUM(N29+N30+N31+N32+N33+N34)</f>
        <v>2953.6365989999995</v>
      </c>
      <c r="O28" s="55">
        <f t="shared" si="16"/>
        <v>3243.768552</v>
      </c>
      <c r="P28" s="55">
        <f t="shared" si="16"/>
        <v>3247.0018300000006</v>
      </c>
      <c r="Q28" s="55">
        <f t="shared" si="16"/>
        <v>3502.6459</v>
      </c>
      <c r="R28" s="9">
        <v>15</v>
      </c>
    </row>
    <row r="29" spans="1:18" s="20" customFormat="1" ht="13.35" customHeight="1" x14ac:dyDescent="0.2">
      <c r="A29" s="8">
        <v>16</v>
      </c>
      <c r="B29" s="57" t="s">
        <v>21</v>
      </c>
      <c r="C29" s="10">
        <f>D29+E29+F29+G29</f>
        <v>9362.3133999999991</v>
      </c>
      <c r="D29" s="10">
        <v>2276.3433</v>
      </c>
      <c r="E29" s="10">
        <v>2530.7718999999997</v>
      </c>
      <c r="F29" s="10">
        <v>2154.4236999999998</v>
      </c>
      <c r="G29" s="10">
        <v>2400.7745</v>
      </c>
      <c r="H29" s="10">
        <f>I29+J29+K29+L29</f>
        <v>9744.4115999999995</v>
      </c>
      <c r="I29" s="11">
        <v>2527.8984999999998</v>
      </c>
      <c r="J29" s="11">
        <v>2633.6435999999999</v>
      </c>
      <c r="K29" s="11">
        <v>2519.3265000000001</v>
      </c>
      <c r="L29" s="11">
        <v>2063.5430000000001</v>
      </c>
      <c r="M29" s="10">
        <f>N29+O29+P29+Q29</f>
        <v>8712.7797429999991</v>
      </c>
      <c r="N29" s="11">
        <v>2046.7063779999999</v>
      </c>
      <c r="O29" s="11">
        <v>2272.343249</v>
      </c>
      <c r="P29" s="11">
        <v>2091.378905</v>
      </c>
      <c r="Q29" s="11">
        <v>2302.3512110000001</v>
      </c>
      <c r="R29" s="9">
        <v>16</v>
      </c>
    </row>
    <row r="30" spans="1:18" s="20" customFormat="1" ht="13.35" customHeight="1" x14ac:dyDescent="0.2">
      <c r="A30" s="8">
        <v>17</v>
      </c>
      <c r="B30" s="57" t="s">
        <v>22</v>
      </c>
      <c r="C30" s="10">
        <f t="shared" ref="C30:C48" si="17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8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48" si="19">N30+O30+P30+Q30</f>
        <v>0</v>
      </c>
      <c r="N30" s="11">
        <v>0</v>
      </c>
      <c r="O30" s="11">
        <v>0</v>
      </c>
      <c r="P30" s="11">
        <v>0</v>
      </c>
      <c r="Q30" s="11">
        <v>0</v>
      </c>
      <c r="R30" s="9">
        <v>17</v>
      </c>
    </row>
    <row r="31" spans="1:18" s="20" customFormat="1" ht="13.35" customHeight="1" x14ac:dyDescent="0.2">
      <c r="A31" s="8">
        <v>18</v>
      </c>
      <c r="B31" s="57" t="s">
        <v>23</v>
      </c>
      <c r="C31" s="10">
        <f t="shared" si="17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8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9"/>
        <v>0</v>
      </c>
      <c r="N31" s="11">
        <v>0</v>
      </c>
      <c r="O31" s="11">
        <v>0</v>
      </c>
      <c r="P31" s="11">
        <v>0</v>
      </c>
      <c r="Q31" s="11">
        <v>0</v>
      </c>
      <c r="R31" s="9">
        <v>18</v>
      </c>
    </row>
    <row r="32" spans="1:18" s="20" customFormat="1" ht="13.35" customHeight="1" x14ac:dyDescent="0.2">
      <c r="A32" s="8">
        <v>19</v>
      </c>
      <c r="B32" s="57" t="s">
        <v>24</v>
      </c>
      <c r="C32" s="10">
        <f t="shared" si="17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8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9"/>
        <v>0</v>
      </c>
      <c r="N32" s="11">
        <v>0</v>
      </c>
      <c r="O32" s="11">
        <v>0</v>
      </c>
      <c r="P32" s="11">
        <v>0</v>
      </c>
      <c r="Q32" s="11">
        <v>0</v>
      </c>
      <c r="R32" s="9">
        <v>19</v>
      </c>
    </row>
    <row r="33" spans="1:18" s="20" customFormat="1" ht="13.35" customHeight="1" x14ac:dyDescent="0.2">
      <c r="A33" s="8">
        <v>20</v>
      </c>
      <c r="B33" s="57" t="s">
        <v>25</v>
      </c>
      <c r="C33" s="10">
        <f t="shared" si="17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8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9"/>
        <v>0</v>
      </c>
      <c r="N33" s="11">
        <v>0</v>
      </c>
      <c r="O33" s="11">
        <v>0</v>
      </c>
      <c r="P33" s="11">
        <v>0</v>
      </c>
      <c r="Q33" s="11">
        <v>0</v>
      </c>
      <c r="R33" s="9">
        <v>20</v>
      </c>
    </row>
    <row r="34" spans="1:18" s="20" customFormat="1" ht="13.35" customHeight="1" x14ac:dyDescent="0.2">
      <c r="A34" s="8">
        <v>21</v>
      </c>
      <c r="B34" s="57" t="s">
        <v>26</v>
      </c>
      <c r="C34" s="10">
        <f t="shared" si="17"/>
        <v>3107.3170999999993</v>
      </c>
      <c r="D34" s="10">
        <v>787.18799999999965</v>
      </c>
      <c r="E34" s="10">
        <v>766.3422999999998</v>
      </c>
      <c r="F34" s="10">
        <v>744.20269999999982</v>
      </c>
      <c r="G34" s="10">
        <v>809.58410000000003</v>
      </c>
      <c r="H34" s="10">
        <f t="shared" si="18"/>
        <v>3611.1537000000003</v>
      </c>
      <c r="I34" s="11">
        <v>948.45550000000003</v>
      </c>
      <c r="J34" s="11">
        <v>942.23480000000018</v>
      </c>
      <c r="K34" s="11">
        <v>860.21550000000025</v>
      </c>
      <c r="L34" s="11">
        <v>860.24789999999985</v>
      </c>
      <c r="M34" s="10">
        <f t="shared" si="19"/>
        <v>4234.2731380000005</v>
      </c>
      <c r="N34" s="11">
        <v>906.93022099999962</v>
      </c>
      <c r="O34" s="11">
        <v>971.42530299999999</v>
      </c>
      <c r="P34" s="11">
        <v>1155.6229250000006</v>
      </c>
      <c r="Q34" s="11">
        <v>1200.2946889999998</v>
      </c>
      <c r="R34" s="9">
        <v>21</v>
      </c>
    </row>
    <row r="35" spans="1:18" s="20" customFormat="1" ht="15.95" customHeight="1" x14ac:dyDescent="0.2">
      <c r="A35" s="8">
        <v>22</v>
      </c>
      <c r="B35" s="56" t="s">
        <v>29</v>
      </c>
      <c r="C35" s="55">
        <f>SUM(C36+C37+C38+C39+C40+C41)</f>
        <v>13900.349600000001</v>
      </c>
      <c r="D35" s="55">
        <f t="shared" ref="D35:G35" si="20">SUM(D36+D37+D38+D39+D40+D41)</f>
        <v>3596.5289000000002</v>
      </c>
      <c r="E35" s="55">
        <f t="shared" si="20"/>
        <v>3479.0411000000004</v>
      </c>
      <c r="F35" s="55">
        <f t="shared" si="20"/>
        <v>3367.1061999999997</v>
      </c>
      <c r="G35" s="55">
        <f t="shared" si="20"/>
        <v>3457.6733999999997</v>
      </c>
      <c r="H35" s="55">
        <f>SUM(H36+H37+H38+H39+H40+H41)</f>
        <v>14446.921</v>
      </c>
      <c r="I35" s="55">
        <f t="shared" ref="I35:L35" si="21">SUM(I36+I37+I38+I39+I40+I41)</f>
        <v>3866.339899999999</v>
      </c>
      <c r="J35" s="55">
        <f t="shared" si="21"/>
        <v>3655.9642000000008</v>
      </c>
      <c r="K35" s="55">
        <f t="shared" si="21"/>
        <v>3461.2058000000006</v>
      </c>
      <c r="L35" s="55">
        <f t="shared" si="21"/>
        <v>3463.4111000000003</v>
      </c>
      <c r="M35" s="55">
        <f>SUM(M36+M37+M38+M39+M40+M41)</f>
        <v>14663.251964000001</v>
      </c>
      <c r="N35" s="55">
        <f t="shared" ref="N35:Q35" si="22">SUM(N36+N37+N38+N39+N40+N41)</f>
        <v>3823.8919169999995</v>
      </c>
      <c r="O35" s="55">
        <f t="shared" si="22"/>
        <v>3674.0961199999997</v>
      </c>
      <c r="P35" s="55">
        <f t="shared" si="22"/>
        <v>3589.7177820000006</v>
      </c>
      <c r="Q35" s="55">
        <f t="shared" si="22"/>
        <v>3575.5461450000003</v>
      </c>
      <c r="R35" s="9">
        <v>22</v>
      </c>
    </row>
    <row r="36" spans="1:18" s="20" customFormat="1" ht="13.35" customHeight="1" x14ac:dyDescent="0.2">
      <c r="A36" s="8">
        <v>23</v>
      </c>
      <c r="B36" s="57" t="s">
        <v>21</v>
      </c>
      <c r="C36" s="10">
        <f t="shared" si="17"/>
        <v>17.3</v>
      </c>
      <c r="D36" s="10">
        <v>4</v>
      </c>
      <c r="E36" s="10">
        <v>5.5</v>
      </c>
      <c r="F36" s="10">
        <v>4.3</v>
      </c>
      <c r="G36" s="10">
        <v>3.5</v>
      </c>
      <c r="H36" s="10">
        <f t="shared" si="18"/>
        <v>54.6</v>
      </c>
      <c r="I36" s="11">
        <v>8.8999999999999986</v>
      </c>
      <c r="J36" s="11">
        <v>14.2</v>
      </c>
      <c r="K36" s="11">
        <v>16.100000000000001</v>
      </c>
      <c r="L36" s="11">
        <v>15.4</v>
      </c>
      <c r="M36" s="10">
        <f t="shared" si="19"/>
        <v>62.799199999999999</v>
      </c>
      <c r="N36" s="11">
        <v>15.6998</v>
      </c>
      <c r="O36" s="11">
        <v>15.6998</v>
      </c>
      <c r="P36" s="11">
        <v>15.6998</v>
      </c>
      <c r="Q36" s="11">
        <v>15.6998</v>
      </c>
      <c r="R36" s="9">
        <v>23</v>
      </c>
    </row>
    <row r="37" spans="1:18" s="20" customFormat="1" ht="13.35" customHeight="1" x14ac:dyDescent="0.2">
      <c r="A37" s="8">
        <v>24</v>
      </c>
      <c r="B37" s="57" t="s">
        <v>22</v>
      </c>
      <c r="C37" s="10">
        <f t="shared" si="17"/>
        <v>281.14790000000005</v>
      </c>
      <c r="D37" s="10">
        <v>74.860700000000008</v>
      </c>
      <c r="E37" s="10">
        <v>72.948000000000008</v>
      </c>
      <c r="F37" s="10">
        <v>64.0137</v>
      </c>
      <c r="G37" s="10">
        <v>69.325500000000005</v>
      </c>
      <c r="H37" s="10">
        <f t="shared" si="18"/>
        <v>231.8794</v>
      </c>
      <c r="I37" s="11">
        <v>66.75030000000001</v>
      </c>
      <c r="J37" s="11">
        <v>56.659400000000005</v>
      </c>
      <c r="K37" s="11">
        <v>49.931100000000001</v>
      </c>
      <c r="L37" s="11">
        <v>58.538599999999995</v>
      </c>
      <c r="M37" s="10">
        <f t="shared" si="19"/>
        <v>268.08528999999999</v>
      </c>
      <c r="N37" s="11">
        <v>53.486334999999997</v>
      </c>
      <c r="O37" s="11">
        <v>83.820117999999994</v>
      </c>
      <c r="P37" s="11">
        <v>75.056573</v>
      </c>
      <c r="Q37" s="11">
        <v>55.722263999999996</v>
      </c>
      <c r="R37" s="9">
        <v>24</v>
      </c>
    </row>
    <row r="38" spans="1:18" s="20" customFormat="1" ht="13.35" customHeight="1" x14ac:dyDescent="0.2">
      <c r="A38" s="8">
        <v>25</v>
      </c>
      <c r="B38" s="57" t="s">
        <v>23</v>
      </c>
      <c r="C38" s="10">
        <f t="shared" si="17"/>
        <v>167.9982</v>
      </c>
      <c r="D38" s="10">
        <v>40.706499999999998</v>
      </c>
      <c r="E38" s="10">
        <v>38.317900000000002</v>
      </c>
      <c r="F38" s="10">
        <v>37.0886</v>
      </c>
      <c r="G38" s="10">
        <v>51.885200000000005</v>
      </c>
      <c r="H38" s="10">
        <f t="shared" si="18"/>
        <v>160.10549999999998</v>
      </c>
      <c r="I38" s="11">
        <v>61.483199999999997</v>
      </c>
      <c r="J38" s="11">
        <v>32.711399999999998</v>
      </c>
      <c r="K38" s="11">
        <v>38.182499999999997</v>
      </c>
      <c r="L38" s="11">
        <v>27.728400000000001</v>
      </c>
      <c r="M38" s="10">
        <f t="shared" si="19"/>
        <v>112.153532</v>
      </c>
      <c r="N38" s="11">
        <v>27.886861</v>
      </c>
      <c r="O38" s="11">
        <v>29.632391000000002</v>
      </c>
      <c r="P38" s="11">
        <v>26.017097</v>
      </c>
      <c r="Q38" s="11">
        <v>28.617183000000001</v>
      </c>
      <c r="R38" s="9">
        <v>25</v>
      </c>
    </row>
    <row r="39" spans="1:18" s="20" customFormat="1" ht="13.35" customHeight="1" x14ac:dyDescent="0.2">
      <c r="A39" s="8">
        <v>26</v>
      </c>
      <c r="B39" s="57" t="s">
        <v>24</v>
      </c>
      <c r="C39" s="10">
        <f t="shared" si="17"/>
        <v>2796.4639999999999</v>
      </c>
      <c r="D39" s="10">
        <v>693.24600000000009</v>
      </c>
      <c r="E39" s="10">
        <v>666.55499999999995</v>
      </c>
      <c r="F39" s="10">
        <v>694.09399999999994</v>
      </c>
      <c r="G39" s="10">
        <v>742.56899999999996</v>
      </c>
      <c r="H39" s="10">
        <f t="shared" si="18"/>
        <v>2994.0450000000001</v>
      </c>
      <c r="I39" s="11">
        <v>732.18799999999999</v>
      </c>
      <c r="J39" s="11">
        <v>745.42799999999988</v>
      </c>
      <c r="K39" s="11">
        <v>749.36900000000003</v>
      </c>
      <c r="L39" s="11">
        <v>767.06</v>
      </c>
      <c r="M39" s="10">
        <f t="shared" si="19"/>
        <v>3173.915</v>
      </c>
      <c r="N39" s="11">
        <v>760.31999999999994</v>
      </c>
      <c r="O39" s="11">
        <v>755.46600000000001</v>
      </c>
      <c r="P39" s="11">
        <v>794.79899999999998</v>
      </c>
      <c r="Q39" s="11">
        <v>863.32999999999993</v>
      </c>
      <c r="R39" s="9">
        <v>26</v>
      </c>
    </row>
    <row r="40" spans="1:18" s="20" customFormat="1" ht="13.35" customHeight="1" x14ac:dyDescent="0.2">
      <c r="A40" s="8">
        <v>27</v>
      </c>
      <c r="B40" s="57" t="s">
        <v>25</v>
      </c>
      <c r="C40" s="10">
        <f t="shared" si="17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8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19"/>
        <v>0</v>
      </c>
      <c r="N40" s="11">
        <v>0</v>
      </c>
      <c r="O40" s="11">
        <v>0</v>
      </c>
      <c r="P40" s="11">
        <v>0</v>
      </c>
      <c r="Q40" s="11">
        <v>0</v>
      </c>
      <c r="R40" s="9">
        <v>27</v>
      </c>
    </row>
    <row r="41" spans="1:18" s="20" customFormat="1" ht="13.35" customHeight="1" x14ac:dyDescent="0.2">
      <c r="A41" s="8">
        <v>28</v>
      </c>
      <c r="B41" s="57" t="s">
        <v>26</v>
      </c>
      <c r="C41" s="10">
        <f t="shared" si="17"/>
        <v>10637.4395</v>
      </c>
      <c r="D41" s="10">
        <v>2783.7157000000002</v>
      </c>
      <c r="E41" s="10">
        <v>2695.7202000000002</v>
      </c>
      <c r="F41" s="10">
        <v>2567.6098999999999</v>
      </c>
      <c r="G41" s="10">
        <v>2590.3936999999996</v>
      </c>
      <c r="H41" s="10">
        <f t="shared" si="18"/>
        <v>11006.2911</v>
      </c>
      <c r="I41" s="11">
        <v>2997.018399999999</v>
      </c>
      <c r="J41" s="11">
        <v>2806.965400000001</v>
      </c>
      <c r="K41" s="11">
        <v>2607.6232000000005</v>
      </c>
      <c r="L41" s="11">
        <v>2594.6841000000004</v>
      </c>
      <c r="M41" s="10">
        <f t="shared" si="19"/>
        <v>11046.298942000001</v>
      </c>
      <c r="N41" s="11">
        <v>2966.4989209999994</v>
      </c>
      <c r="O41" s="11">
        <v>2789.4778109999997</v>
      </c>
      <c r="P41" s="11">
        <v>2678.1453120000006</v>
      </c>
      <c r="Q41" s="11">
        <v>2612.1768980000006</v>
      </c>
      <c r="R41" s="9">
        <v>28</v>
      </c>
    </row>
    <row r="42" spans="1:18" s="20" customFormat="1" ht="15.95" customHeight="1" x14ac:dyDescent="0.2">
      <c r="A42" s="8">
        <v>29</v>
      </c>
      <c r="B42" s="56" t="s">
        <v>30</v>
      </c>
      <c r="C42" s="55">
        <f>SUM(C43+C44+C45+C46+C47+C48)</f>
        <v>2489.5626999999999</v>
      </c>
      <c r="D42" s="55">
        <f t="shared" ref="D42:G42" si="23">SUM(D43+D44+D45+D46+D47+D48)</f>
        <v>678.69380000000001</v>
      </c>
      <c r="E42" s="55">
        <f t="shared" si="23"/>
        <v>582.47669999999994</v>
      </c>
      <c r="F42" s="55">
        <f t="shared" si="23"/>
        <v>603.38030000000003</v>
      </c>
      <c r="G42" s="55">
        <f t="shared" si="23"/>
        <v>625.01190000000008</v>
      </c>
      <c r="H42" s="55">
        <f>SUM(H43+H44+H45+H46+H47+H48)</f>
        <v>2551.5475999999999</v>
      </c>
      <c r="I42" s="55">
        <f t="shared" ref="I42:L42" si="24">SUM(I43+I44+I45+I46+I47+I48)</f>
        <v>675.16930000000013</v>
      </c>
      <c r="J42" s="55">
        <f t="shared" si="24"/>
        <v>571.4479</v>
      </c>
      <c r="K42" s="55">
        <f t="shared" si="24"/>
        <v>611.17650000000003</v>
      </c>
      <c r="L42" s="55">
        <f t="shared" si="24"/>
        <v>693.75390000000004</v>
      </c>
      <c r="M42" s="55">
        <f>SUM(M43+M44+M45+M46+M47+M48)</f>
        <v>2444.570678</v>
      </c>
      <c r="N42" s="55">
        <f t="shared" ref="N42:Q42" si="25">SUM(N43+N44+N45+N46+N47+N48)</f>
        <v>713.35468700000001</v>
      </c>
      <c r="O42" s="55">
        <f t="shared" si="25"/>
        <v>558.770625</v>
      </c>
      <c r="P42" s="55">
        <f t="shared" si="25"/>
        <v>669.52937699999995</v>
      </c>
      <c r="Q42" s="55">
        <f t="shared" si="25"/>
        <v>502.91598899999997</v>
      </c>
      <c r="R42" s="9">
        <v>29</v>
      </c>
    </row>
    <row r="43" spans="1:18" s="20" customFormat="1" ht="13.35" customHeight="1" x14ac:dyDescent="0.2">
      <c r="A43" s="8">
        <v>30</v>
      </c>
      <c r="B43" s="57" t="s">
        <v>21</v>
      </c>
      <c r="C43" s="10">
        <f t="shared" si="17"/>
        <v>5.0827999999999998</v>
      </c>
      <c r="D43" s="10">
        <v>1.8152999999999999</v>
      </c>
      <c r="E43" s="10">
        <v>1.4521999999999999</v>
      </c>
      <c r="F43" s="10">
        <v>0.72609999999999997</v>
      </c>
      <c r="G43" s="10">
        <v>1.0891999999999999</v>
      </c>
      <c r="H43" s="10">
        <f t="shared" si="18"/>
        <v>5.4991999999999992</v>
      </c>
      <c r="I43" s="11">
        <v>1.7365999999999999</v>
      </c>
      <c r="J43" s="11">
        <v>1.1577</v>
      </c>
      <c r="K43" s="11">
        <v>1.7365999999999999</v>
      </c>
      <c r="L43" s="11">
        <v>0.86829999999999996</v>
      </c>
      <c r="M43" s="10">
        <f t="shared" si="19"/>
        <v>12.5032</v>
      </c>
      <c r="N43" s="11">
        <v>3.1257999999999999</v>
      </c>
      <c r="O43" s="11">
        <v>3.1257999999999999</v>
      </c>
      <c r="P43" s="11">
        <v>3.1257999999999999</v>
      </c>
      <c r="Q43" s="11">
        <v>3.1257999999999999</v>
      </c>
      <c r="R43" s="9">
        <v>30</v>
      </c>
    </row>
    <row r="44" spans="1:18" s="20" customFormat="1" ht="13.35" customHeight="1" x14ac:dyDescent="0.2">
      <c r="A44" s="8">
        <v>31</v>
      </c>
      <c r="B44" s="57" t="s">
        <v>22</v>
      </c>
      <c r="C44" s="10">
        <f t="shared" si="17"/>
        <v>1305.1746000000001</v>
      </c>
      <c r="D44" s="10">
        <v>328.495</v>
      </c>
      <c r="E44" s="10">
        <v>313.0607</v>
      </c>
      <c r="F44" s="10">
        <v>298.76689999999996</v>
      </c>
      <c r="G44" s="10">
        <v>364.85200000000003</v>
      </c>
      <c r="H44" s="10">
        <f t="shared" si="18"/>
        <v>1393.6895</v>
      </c>
      <c r="I44" s="11">
        <v>327.08359999999999</v>
      </c>
      <c r="J44" s="11">
        <v>330.4357</v>
      </c>
      <c r="K44" s="11">
        <v>340.87560000000002</v>
      </c>
      <c r="L44" s="11">
        <v>395.2946</v>
      </c>
      <c r="M44" s="10">
        <f t="shared" si="19"/>
        <v>1058.0780320000001</v>
      </c>
      <c r="N44" s="11">
        <v>296.057479</v>
      </c>
      <c r="O44" s="11">
        <v>265.254751</v>
      </c>
      <c r="P44" s="11">
        <v>257.80326500000001</v>
      </c>
      <c r="Q44" s="11">
        <v>238.96253700000003</v>
      </c>
      <c r="R44" s="9">
        <v>31</v>
      </c>
    </row>
    <row r="45" spans="1:18" s="20" customFormat="1" ht="13.35" customHeight="1" x14ac:dyDescent="0.2">
      <c r="A45" s="8">
        <v>32</v>
      </c>
      <c r="B45" s="57" t="s">
        <v>23</v>
      </c>
      <c r="C45" s="10">
        <f t="shared" si="17"/>
        <v>760.60429999999997</v>
      </c>
      <c r="D45" s="10">
        <v>249.4513</v>
      </c>
      <c r="E45" s="10">
        <v>171.95</v>
      </c>
      <c r="F45" s="10">
        <v>171.19980000000001</v>
      </c>
      <c r="G45" s="10">
        <v>168.00320000000002</v>
      </c>
      <c r="H45" s="10">
        <f t="shared" si="18"/>
        <v>811.5610999999999</v>
      </c>
      <c r="I45" s="11">
        <v>235.9169</v>
      </c>
      <c r="J45" s="11">
        <v>169.322</v>
      </c>
      <c r="K45" s="11">
        <v>197.053</v>
      </c>
      <c r="L45" s="11">
        <v>209.26919999999998</v>
      </c>
      <c r="M45" s="10">
        <f t="shared" si="19"/>
        <v>850.39203199999997</v>
      </c>
      <c r="N45" s="11">
        <v>233.13050900000002</v>
      </c>
      <c r="O45" s="11">
        <v>174.59953999999999</v>
      </c>
      <c r="P45" s="11">
        <v>296.82178499999998</v>
      </c>
      <c r="Q45" s="11">
        <v>145.84019799999999</v>
      </c>
      <c r="R45" s="9">
        <v>32</v>
      </c>
    </row>
    <row r="46" spans="1:18" s="20" customFormat="1" ht="13.35" customHeight="1" x14ac:dyDescent="0.2">
      <c r="A46" s="8">
        <v>33</v>
      </c>
      <c r="B46" s="57" t="s">
        <v>24</v>
      </c>
      <c r="C46" s="10">
        <f t="shared" si="17"/>
        <v>37.8294</v>
      </c>
      <c r="D46" s="10">
        <v>6.8661000000000003</v>
      </c>
      <c r="E46" s="10">
        <v>8.0594000000000001</v>
      </c>
      <c r="F46" s="10">
        <v>11.1029</v>
      </c>
      <c r="G46" s="10">
        <v>11.801</v>
      </c>
      <c r="H46" s="10">
        <f t="shared" si="18"/>
        <v>79.440699999999993</v>
      </c>
      <c r="I46" s="11">
        <v>6.6856</v>
      </c>
      <c r="J46" s="11">
        <v>16.570700000000002</v>
      </c>
      <c r="K46" s="11">
        <v>19.808599999999998</v>
      </c>
      <c r="L46" s="11">
        <v>36.375799999999998</v>
      </c>
      <c r="M46" s="10">
        <f t="shared" si="19"/>
        <v>123.26868900000001</v>
      </c>
      <c r="N46" s="11">
        <v>46.111977000000003</v>
      </c>
      <c r="O46" s="11">
        <v>28.489995999999998</v>
      </c>
      <c r="P46" s="11">
        <v>20.906490000000002</v>
      </c>
      <c r="Q46" s="11">
        <v>27.760226000000003</v>
      </c>
      <c r="R46" s="9">
        <v>33</v>
      </c>
    </row>
    <row r="47" spans="1:18" s="20" customFormat="1" ht="13.35" customHeight="1" x14ac:dyDescent="0.2">
      <c r="A47" s="8">
        <v>34</v>
      </c>
      <c r="B47" s="57" t="s">
        <v>25</v>
      </c>
      <c r="C47" s="10">
        <f t="shared" si="17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8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19"/>
        <v>0</v>
      </c>
      <c r="N47" s="11">
        <v>0</v>
      </c>
      <c r="O47" s="11">
        <v>0</v>
      </c>
      <c r="P47" s="11">
        <v>0</v>
      </c>
      <c r="Q47" s="11">
        <v>0</v>
      </c>
      <c r="R47" s="9">
        <v>34</v>
      </c>
    </row>
    <row r="48" spans="1:18" s="20" customFormat="1" ht="13.35" customHeight="1" x14ac:dyDescent="0.2">
      <c r="A48" s="8">
        <v>35</v>
      </c>
      <c r="B48" s="57" t="s">
        <v>26</v>
      </c>
      <c r="C48" s="10">
        <f t="shared" si="17"/>
        <v>380.87160000000011</v>
      </c>
      <c r="D48" s="10">
        <v>92.06610000000002</v>
      </c>
      <c r="E48" s="10">
        <v>87.954400000000007</v>
      </c>
      <c r="F48" s="10">
        <v>121.58460000000008</v>
      </c>
      <c r="G48" s="10">
        <v>79.266499999999994</v>
      </c>
      <c r="H48" s="10">
        <f t="shared" si="18"/>
        <v>261.35710000000006</v>
      </c>
      <c r="I48" s="11">
        <v>103.74660000000009</v>
      </c>
      <c r="J48" s="11">
        <v>53.961799999999997</v>
      </c>
      <c r="K48" s="11">
        <v>51.7027</v>
      </c>
      <c r="L48" s="11">
        <v>51.945999999999998</v>
      </c>
      <c r="M48" s="10">
        <f t="shared" si="19"/>
        <v>400.32872499999996</v>
      </c>
      <c r="N48" s="11">
        <v>134.92892199999997</v>
      </c>
      <c r="O48" s="11">
        <v>87.300537999999989</v>
      </c>
      <c r="P48" s="11">
        <v>90.872037000000006</v>
      </c>
      <c r="Q48" s="11">
        <v>87.227227999999997</v>
      </c>
      <c r="R48" s="9">
        <v>35</v>
      </c>
    </row>
    <row r="49" spans="1:18" s="20" customFormat="1" ht="15.95" customHeight="1" x14ac:dyDescent="0.2">
      <c r="A49" s="8">
        <v>36</v>
      </c>
      <c r="B49" s="56" t="s">
        <v>31</v>
      </c>
      <c r="C49" s="55">
        <f>SUM(C50+C51+C52+C53+C54+C55)</f>
        <v>-32427.279100000003</v>
      </c>
      <c r="D49" s="55">
        <f t="shared" ref="D49:G49" si="26">SUM(D50+D51+D52+D53+D54+D55)</f>
        <v>-8166.2550999999994</v>
      </c>
      <c r="E49" s="55">
        <f t="shared" si="26"/>
        <v>-7868.0866000000005</v>
      </c>
      <c r="F49" s="55">
        <f t="shared" si="26"/>
        <v>-8125.3976999999995</v>
      </c>
      <c r="G49" s="55">
        <f t="shared" si="26"/>
        <v>-8267.5397000000012</v>
      </c>
      <c r="H49" s="55">
        <f>SUM(H50+H51+H52+H53+H54+H55)</f>
        <v>-35638.887920000001</v>
      </c>
      <c r="I49" s="55">
        <f t="shared" ref="I49:L49" si="27">SUM(I50+I51+I52+I53+I54+I55)</f>
        <v>-9531.9393999999993</v>
      </c>
      <c r="J49" s="55">
        <f t="shared" si="27"/>
        <v>-8745.6066200000005</v>
      </c>
      <c r="K49" s="55">
        <f t="shared" si="27"/>
        <v>-9126.5357999999997</v>
      </c>
      <c r="L49" s="55">
        <f t="shared" si="27"/>
        <v>-8234.8061000000016</v>
      </c>
      <c r="M49" s="55">
        <f>SUM(M50+M51+M52+M53+M54+M55)</f>
        <v>-33523.995670999997</v>
      </c>
      <c r="N49" s="55">
        <f t="shared" ref="N49:Q49" si="28">SUM(N50+N51+N52+N53+N54+N55)</f>
        <v>-8400.2919089999996</v>
      </c>
      <c r="O49" s="55">
        <f t="shared" si="28"/>
        <v>-8801.4241169999987</v>
      </c>
      <c r="P49" s="55">
        <f t="shared" si="28"/>
        <v>-8390.7981519999994</v>
      </c>
      <c r="Q49" s="55">
        <f t="shared" si="28"/>
        <v>-7931.4814929999993</v>
      </c>
      <c r="R49" s="9">
        <v>36</v>
      </c>
    </row>
    <row r="50" spans="1:18" s="20" customFormat="1" ht="14.45" customHeight="1" x14ac:dyDescent="0.2">
      <c r="A50" s="8">
        <v>37</v>
      </c>
      <c r="B50" s="56" t="s">
        <v>21</v>
      </c>
      <c r="C50" s="10">
        <f>C57+C64+C71</f>
        <v>-9415.1327999999994</v>
      </c>
      <c r="D50" s="10">
        <f t="shared" ref="D50:G55" si="29">D57+D64+D71</f>
        <v>-2283.2280000000001</v>
      </c>
      <c r="E50" s="10">
        <f t="shared" si="29"/>
        <v>-2498.3284999999996</v>
      </c>
      <c r="F50" s="10">
        <f t="shared" si="29"/>
        <v>-2309.6684</v>
      </c>
      <c r="G50" s="10">
        <f t="shared" si="29"/>
        <v>-2323.9079000000002</v>
      </c>
      <c r="H50" s="10">
        <f>H57+H64+H71</f>
        <v>-10154.267820000001</v>
      </c>
      <c r="I50" s="10">
        <f t="shared" ref="I50:Q55" si="30">I57+I64+I71</f>
        <v>-2549.7404000000001</v>
      </c>
      <c r="J50" s="10">
        <f t="shared" si="30"/>
        <v>-2592.8603199999998</v>
      </c>
      <c r="K50" s="10">
        <f t="shared" si="30"/>
        <v>-2781.2761</v>
      </c>
      <c r="L50" s="10">
        <f t="shared" si="30"/>
        <v>-2230.3910000000001</v>
      </c>
      <c r="M50" s="10">
        <f>M57+M64+M71</f>
        <v>-9164.2112390000002</v>
      </c>
      <c r="N50" s="10">
        <f t="shared" ref="N50:Q50" si="31">N57+N64+N71</f>
        <v>-2296.398373</v>
      </c>
      <c r="O50" s="10">
        <f t="shared" si="31"/>
        <v>-2340.7183639999998</v>
      </c>
      <c r="P50" s="10">
        <f t="shared" si="31"/>
        <v>-2374.0381549999997</v>
      </c>
      <c r="Q50" s="10">
        <f t="shared" si="31"/>
        <v>-2153.0563469999997</v>
      </c>
      <c r="R50" s="9">
        <v>37</v>
      </c>
    </row>
    <row r="51" spans="1:18" s="20" customFormat="1" ht="14.45" customHeight="1" x14ac:dyDescent="0.2">
      <c r="A51" s="8">
        <v>38</v>
      </c>
      <c r="B51" s="56" t="s">
        <v>22</v>
      </c>
      <c r="C51" s="10">
        <f t="shared" ref="C51:I55" si="32">C58+C65+C72</f>
        <v>-1665.5436</v>
      </c>
      <c r="D51" s="10">
        <f t="shared" si="29"/>
        <v>-424.38729999999998</v>
      </c>
      <c r="E51" s="10">
        <f t="shared" si="32"/>
        <v>-416.30809999999997</v>
      </c>
      <c r="F51" s="10">
        <f t="shared" si="29"/>
        <v>-405.73140000000001</v>
      </c>
      <c r="G51" s="10">
        <f t="shared" si="29"/>
        <v>-419.11680000000001</v>
      </c>
      <c r="H51" s="10">
        <f t="shared" si="32"/>
        <v>-1891.8712</v>
      </c>
      <c r="I51" s="10">
        <f t="shared" si="32"/>
        <v>-452.91160000000002</v>
      </c>
      <c r="J51" s="10">
        <f t="shared" si="30"/>
        <v>-462.3784</v>
      </c>
      <c r="K51" s="10">
        <f t="shared" si="30"/>
        <v>-482.89000000000004</v>
      </c>
      <c r="L51" s="10">
        <f t="shared" si="30"/>
        <v>-493.69120000000004</v>
      </c>
      <c r="M51" s="10">
        <f t="shared" si="30"/>
        <v>-1894.2116599999999</v>
      </c>
      <c r="N51" s="10">
        <f t="shared" si="30"/>
        <v>-477.16578400000003</v>
      </c>
      <c r="O51" s="10">
        <f t="shared" si="30"/>
        <v>-520.77935300000001</v>
      </c>
      <c r="P51" s="10">
        <f t="shared" si="30"/>
        <v>-487.41960600000004</v>
      </c>
      <c r="Q51" s="10">
        <f t="shared" si="30"/>
        <v>-408.84691700000002</v>
      </c>
      <c r="R51" s="9">
        <v>38</v>
      </c>
    </row>
    <row r="52" spans="1:18" s="20" customFormat="1" ht="14.45" customHeight="1" x14ac:dyDescent="0.2">
      <c r="A52" s="8">
        <v>39</v>
      </c>
      <c r="B52" s="56" t="s">
        <v>23</v>
      </c>
      <c r="C52" s="10">
        <f t="shared" si="32"/>
        <v>-873.76120000000003</v>
      </c>
      <c r="D52" s="10">
        <f t="shared" si="29"/>
        <v>-272.51569999999998</v>
      </c>
      <c r="E52" s="10">
        <f t="shared" si="32"/>
        <v>-196.00889999999998</v>
      </c>
      <c r="F52" s="10">
        <f t="shared" si="29"/>
        <v>-196.29500000000002</v>
      </c>
      <c r="G52" s="10">
        <f t="shared" si="29"/>
        <v>-208.94159999999999</v>
      </c>
      <c r="H52" s="10">
        <f t="shared" si="32"/>
        <v>-949.71029999999996</v>
      </c>
      <c r="I52" s="10">
        <f t="shared" si="32"/>
        <v>-279.74980000000005</v>
      </c>
      <c r="J52" s="10">
        <f t="shared" si="30"/>
        <v>-197.39779999999999</v>
      </c>
      <c r="K52" s="10">
        <f t="shared" si="30"/>
        <v>-232.38490000000002</v>
      </c>
      <c r="L52" s="10">
        <f t="shared" si="30"/>
        <v>-240.17779999999999</v>
      </c>
      <c r="M52" s="10">
        <f t="shared" si="30"/>
        <v>-976.59316000000001</v>
      </c>
      <c r="N52" s="10">
        <f t="shared" si="30"/>
        <v>-249.55699499999997</v>
      </c>
      <c r="O52" s="10">
        <f t="shared" si="30"/>
        <v>-199.88575500000002</v>
      </c>
      <c r="P52" s="10">
        <f t="shared" si="30"/>
        <v>-315.97875800000003</v>
      </c>
      <c r="Q52" s="10">
        <f t="shared" si="30"/>
        <v>-211.17165199999999</v>
      </c>
      <c r="R52" s="9">
        <v>39</v>
      </c>
    </row>
    <row r="53" spans="1:18" s="20" customFormat="1" ht="14.45" customHeight="1" x14ac:dyDescent="0.2">
      <c r="A53" s="8">
        <v>40</v>
      </c>
      <c r="B53" s="56" t="s">
        <v>24</v>
      </c>
      <c r="C53" s="10">
        <f t="shared" si="32"/>
        <v>-103.43600000000001</v>
      </c>
      <c r="D53" s="10">
        <f t="shared" si="29"/>
        <v>-25.407</v>
      </c>
      <c r="E53" s="10">
        <f t="shared" si="32"/>
        <v>-25.515999999999998</v>
      </c>
      <c r="F53" s="10">
        <f t="shared" si="29"/>
        <v>-25.675000000000001</v>
      </c>
      <c r="G53" s="10">
        <f t="shared" si="29"/>
        <v>-26.838000000000001</v>
      </c>
      <c r="H53" s="10">
        <f t="shared" si="32"/>
        <v>-114.00899999999999</v>
      </c>
      <c r="I53" s="10">
        <f t="shared" si="32"/>
        <v>-27.361999999999998</v>
      </c>
      <c r="J53" s="10">
        <f t="shared" si="30"/>
        <v>-27.628</v>
      </c>
      <c r="K53" s="10">
        <f t="shared" si="30"/>
        <v>-27.782</v>
      </c>
      <c r="L53" s="10">
        <f t="shared" si="30"/>
        <v>-31.236999999999998</v>
      </c>
      <c r="M53" s="10">
        <f t="shared" si="30"/>
        <v>-120.249</v>
      </c>
      <c r="N53" s="10">
        <f t="shared" si="30"/>
        <v>-31.350999999999999</v>
      </c>
      <c r="O53" s="10">
        <f t="shared" si="30"/>
        <v>-29.367999999999999</v>
      </c>
      <c r="P53" s="10">
        <f t="shared" si="30"/>
        <v>-30.526</v>
      </c>
      <c r="Q53" s="10">
        <f t="shared" si="30"/>
        <v>-29.004000000000001</v>
      </c>
      <c r="R53" s="9">
        <v>40</v>
      </c>
    </row>
    <row r="54" spans="1:18" s="20" customFormat="1" ht="14.45" customHeight="1" x14ac:dyDescent="0.2">
      <c r="A54" s="8">
        <v>41</v>
      </c>
      <c r="B54" s="56" t="s">
        <v>25</v>
      </c>
      <c r="C54" s="10">
        <f t="shared" si="32"/>
        <v>-881.26</v>
      </c>
      <c r="D54" s="10">
        <f t="shared" si="29"/>
        <v>-354.69</v>
      </c>
      <c r="E54" s="10">
        <f t="shared" si="32"/>
        <v>-69.98</v>
      </c>
      <c r="F54" s="10">
        <f t="shared" si="29"/>
        <v>-351.61</v>
      </c>
      <c r="G54" s="10">
        <f t="shared" si="29"/>
        <v>-104.98000000000002</v>
      </c>
      <c r="H54" s="10">
        <f t="shared" si="32"/>
        <v>-943.05</v>
      </c>
      <c r="I54" s="10">
        <f t="shared" si="32"/>
        <v>-355.49</v>
      </c>
      <c r="J54" s="10">
        <f t="shared" si="30"/>
        <v>-95.050000000000011</v>
      </c>
      <c r="K54" s="10">
        <f t="shared" si="30"/>
        <v>-361.96</v>
      </c>
      <c r="L54" s="10">
        <f t="shared" si="30"/>
        <v>-130.55000000000001</v>
      </c>
      <c r="M54" s="10">
        <f t="shared" si="30"/>
        <v>-1039.8217440000001</v>
      </c>
      <c r="N54" s="10">
        <f t="shared" si="30"/>
        <v>-369.72306000000003</v>
      </c>
      <c r="O54" s="10">
        <f t="shared" si="30"/>
        <v>-150.73628400000001</v>
      </c>
      <c r="P54" s="10">
        <f t="shared" si="30"/>
        <v>-373.01650000000001</v>
      </c>
      <c r="Q54" s="10">
        <f t="shared" si="30"/>
        <v>-146.3459</v>
      </c>
      <c r="R54" s="9">
        <v>41</v>
      </c>
    </row>
    <row r="55" spans="1:18" s="20" customFormat="1" ht="14.45" customHeight="1" x14ac:dyDescent="0.2">
      <c r="A55" s="8">
        <v>42</v>
      </c>
      <c r="B55" s="56" t="s">
        <v>26</v>
      </c>
      <c r="C55" s="10">
        <f t="shared" si="32"/>
        <v>-19488.145500000002</v>
      </c>
      <c r="D55" s="10">
        <f t="shared" si="29"/>
        <v>-4806.0270999999993</v>
      </c>
      <c r="E55" s="10">
        <f t="shared" si="32"/>
        <v>-4661.9451000000008</v>
      </c>
      <c r="F55" s="10">
        <f t="shared" si="29"/>
        <v>-4836.4178999999995</v>
      </c>
      <c r="G55" s="10">
        <f t="shared" si="29"/>
        <v>-5183.7554000000009</v>
      </c>
      <c r="H55" s="10">
        <f t="shared" si="32"/>
        <v>-21585.979599999999</v>
      </c>
      <c r="I55" s="10">
        <f t="shared" si="32"/>
        <v>-5866.6855999999989</v>
      </c>
      <c r="J55" s="10">
        <f t="shared" si="30"/>
        <v>-5370.2921000000006</v>
      </c>
      <c r="K55" s="10">
        <f t="shared" si="30"/>
        <v>-5240.2428</v>
      </c>
      <c r="L55" s="10">
        <f t="shared" si="30"/>
        <v>-5108.7591000000011</v>
      </c>
      <c r="M55" s="10">
        <f t="shared" si="30"/>
        <v>-20328.908867999999</v>
      </c>
      <c r="N55" s="10">
        <f t="shared" si="30"/>
        <v>-4976.0966970000009</v>
      </c>
      <c r="O55" s="10">
        <f t="shared" si="30"/>
        <v>-5559.936361</v>
      </c>
      <c r="P55" s="10">
        <f t="shared" si="30"/>
        <v>-4809.8191329999991</v>
      </c>
      <c r="Q55" s="10">
        <f t="shared" si="30"/>
        <v>-4983.0566770000005</v>
      </c>
      <c r="R55" s="9">
        <v>42</v>
      </c>
    </row>
    <row r="56" spans="1:18" s="20" customFormat="1" ht="15.95" customHeight="1" x14ac:dyDescent="0.2">
      <c r="A56" s="8">
        <v>43</v>
      </c>
      <c r="B56" s="56" t="s">
        <v>28</v>
      </c>
      <c r="C56" s="55">
        <f>SUM(C57+C58+C59+C60+C61+C62)</f>
        <v>-22291.178</v>
      </c>
      <c r="D56" s="55">
        <f t="shared" ref="D56:G56" si="33">SUM(D57+D58+D59+D60+D61+D62)</f>
        <v>-5444.2263999999996</v>
      </c>
      <c r="E56" s="55">
        <f t="shared" si="33"/>
        <v>-5600.8289000000004</v>
      </c>
      <c r="F56" s="55">
        <f t="shared" si="33"/>
        <v>-5460.1849999999986</v>
      </c>
      <c r="G56" s="55">
        <f t="shared" si="33"/>
        <v>-5785.9377000000004</v>
      </c>
      <c r="H56" s="55">
        <f>SUM(H57+H58+H59+H60+H61+H62)</f>
        <v>-23968.797320000001</v>
      </c>
      <c r="I56" s="55">
        <f t="shared" ref="I56:L56" si="34">SUM(I57+I58+I59+I60+I61+I62)</f>
        <v>-5939.9540999999999</v>
      </c>
      <c r="J56" s="55">
        <f t="shared" si="34"/>
        <v>-6023.3572200000008</v>
      </c>
      <c r="K56" s="55">
        <f t="shared" si="34"/>
        <v>-6211.7421999999997</v>
      </c>
      <c r="L56" s="55">
        <f t="shared" si="34"/>
        <v>-5793.7438000000011</v>
      </c>
      <c r="M56" s="55">
        <f>SUM(M57+M58+M59+M60+M61+M62)</f>
        <v>-22261.339403999998</v>
      </c>
      <c r="N56" s="55">
        <f t="shared" ref="N56:Q56" si="35">SUM(N57+N58+N59+N60+N61+N62)</f>
        <v>-5541.1784850000004</v>
      </c>
      <c r="O56" s="55">
        <f t="shared" si="35"/>
        <v>-5906.1305490000004</v>
      </c>
      <c r="P56" s="55">
        <f t="shared" si="35"/>
        <v>-5576.5657469999987</v>
      </c>
      <c r="Q56" s="55">
        <f t="shared" si="35"/>
        <v>-5237.4646229999998</v>
      </c>
      <c r="R56" s="9">
        <v>43</v>
      </c>
    </row>
    <row r="57" spans="1:18" s="20" customFormat="1" ht="13.35" customHeight="1" x14ac:dyDescent="0.2">
      <c r="A57" s="8">
        <v>44</v>
      </c>
      <c r="B57" s="57" t="s">
        <v>21</v>
      </c>
      <c r="C57" s="10">
        <f>D57+E57+F57+G57</f>
        <v>-8854.1514999999999</v>
      </c>
      <c r="D57" s="10">
        <v>-2152.0391</v>
      </c>
      <c r="E57" s="10">
        <v>-2364.3849999999998</v>
      </c>
      <c r="F57" s="10">
        <v>-2124.7069999999999</v>
      </c>
      <c r="G57" s="10">
        <v>-2213.0204000000003</v>
      </c>
      <c r="H57" s="10">
        <f>I57+J57+K57+L57</f>
        <v>-9454.0698200000006</v>
      </c>
      <c r="I57" s="11">
        <v>-2391.0466000000001</v>
      </c>
      <c r="J57" s="11">
        <v>-2419.1395200000002</v>
      </c>
      <c r="K57" s="11">
        <v>-2604.8552</v>
      </c>
      <c r="L57" s="11">
        <v>-2039.0285000000001</v>
      </c>
      <c r="M57" s="10">
        <f>N57+O57+P57+Q57</f>
        <v>-8308.2180439999993</v>
      </c>
      <c r="N57" s="11">
        <v>-2067.6811479999997</v>
      </c>
      <c r="O57" s="11">
        <v>-2159.172638</v>
      </c>
      <c r="P57" s="11">
        <v>-2152.2683629999997</v>
      </c>
      <c r="Q57" s="11">
        <v>-1929.0958949999999</v>
      </c>
      <c r="R57" s="9">
        <v>44</v>
      </c>
    </row>
    <row r="58" spans="1:18" s="20" customFormat="1" ht="13.35" customHeight="1" x14ac:dyDescent="0.2">
      <c r="A58" s="8">
        <v>45</v>
      </c>
      <c r="B58" s="57" t="s">
        <v>22</v>
      </c>
      <c r="C58" s="10">
        <f t="shared" ref="C58:C76" si="36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37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ref="M58:M76" si="38">N58+O58+P58+Q58</f>
        <v>0</v>
      </c>
      <c r="N58" s="11">
        <v>0</v>
      </c>
      <c r="O58" s="11">
        <v>0</v>
      </c>
      <c r="P58" s="11">
        <v>0</v>
      </c>
      <c r="Q58" s="11">
        <v>0</v>
      </c>
      <c r="R58" s="9">
        <v>45</v>
      </c>
    </row>
    <row r="59" spans="1:18" s="20" customFormat="1" ht="13.35" customHeight="1" x14ac:dyDescent="0.2">
      <c r="A59" s="8">
        <v>46</v>
      </c>
      <c r="B59" s="57" t="s">
        <v>23</v>
      </c>
      <c r="C59" s="10">
        <f t="shared" si="36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37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8"/>
        <v>0</v>
      </c>
      <c r="N59" s="11">
        <v>0</v>
      </c>
      <c r="O59" s="11">
        <v>0</v>
      </c>
      <c r="P59" s="11">
        <v>0</v>
      </c>
      <c r="Q59" s="11">
        <v>0</v>
      </c>
      <c r="R59" s="9">
        <v>46</v>
      </c>
    </row>
    <row r="60" spans="1:18" s="20" customFormat="1" ht="13.35" customHeight="1" x14ac:dyDescent="0.2">
      <c r="A60" s="8">
        <v>47</v>
      </c>
      <c r="B60" s="57" t="s">
        <v>24</v>
      </c>
      <c r="C60" s="10">
        <f t="shared" si="36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37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8"/>
        <v>0</v>
      </c>
      <c r="N60" s="11">
        <v>0</v>
      </c>
      <c r="O60" s="11">
        <v>0</v>
      </c>
      <c r="P60" s="11">
        <v>0</v>
      </c>
      <c r="Q60" s="11">
        <v>0</v>
      </c>
      <c r="R60" s="9">
        <v>47</v>
      </c>
    </row>
    <row r="61" spans="1:18" s="20" customFormat="1" ht="13.35" customHeight="1" x14ac:dyDescent="0.2">
      <c r="A61" s="8">
        <v>48</v>
      </c>
      <c r="B61" s="57" t="s">
        <v>25</v>
      </c>
      <c r="C61" s="10">
        <f t="shared" si="36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37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8"/>
        <v>0</v>
      </c>
      <c r="N61" s="11">
        <v>0</v>
      </c>
      <c r="O61" s="11">
        <v>0</v>
      </c>
      <c r="P61" s="11">
        <v>0</v>
      </c>
      <c r="Q61" s="11">
        <v>0</v>
      </c>
      <c r="R61" s="9">
        <v>48</v>
      </c>
    </row>
    <row r="62" spans="1:18" s="20" customFormat="1" ht="13.35" customHeight="1" x14ac:dyDescent="0.2">
      <c r="A62" s="8">
        <v>49</v>
      </c>
      <c r="B62" s="57" t="s">
        <v>26</v>
      </c>
      <c r="C62" s="10">
        <f t="shared" si="36"/>
        <v>-13437.0265</v>
      </c>
      <c r="D62" s="10">
        <v>-3292.1872999999996</v>
      </c>
      <c r="E62" s="10">
        <v>-3236.4439000000007</v>
      </c>
      <c r="F62" s="10">
        <v>-3335.4779999999987</v>
      </c>
      <c r="G62" s="10">
        <v>-3572.9173000000001</v>
      </c>
      <c r="H62" s="10">
        <f t="shared" si="37"/>
        <v>-14514.727500000001</v>
      </c>
      <c r="I62" s="11">
        <v>-3548.9074999999998</v>
      </c>
      <c r="J62" s="11">
        <v>-3604.2177000000006</v>
      </c>
      <c r="K62" s="11">
        <v>-3606.8869999999997</v>
      </c>
      <c r="L62" s="11">
        <v>-3754.7153000000008</v>
      </c>
      <c r="M62" s="10">
        <f t="shared" si="38"/>
        <v>-13953.121359999999</v>
      </c>
      <c r="N62" s="11">
        <v>-3473.4973370000007</v>
      </c>
      <c r="O62" s="11">
        <v>-3746.9579110000004</v>
      </c>
      <c r="P62" s="11">
        <v>-3424.2973839999991</v>
      </c>
      <c r="Q62" s="11">
        <v>-3308.3687279999999</v>
      </c>
      <c r="R62" s="9">
        <v>49</v>
      </c>
    </row>
    <row r="63" spans="1:18" s="20" customFormat="1" ht="15" customHeight="1" x14ac:dyDescent="0.2">
      <c r="A63" s="8">
        <v>50</v>
      </c>
      <c r="B63" s="56" t="s">
        <v>29</v>
      </c>
      <c r="C63" s="55">
        <f>SUM(C64+C65+C66+C67+C68+C69)</f>
        <v>-4603.5100999999995</v>
      </c>
      <c r="D63" s="55">
        <f t="shared" ref="D63:G63" si="39">SUM(D64+D65+D66+D67+D68+D69)</f>
        <v>-1208.7920999999997</v>
      </c>
      <c r="E63" s="55">
        <f t="shared" si="39"/>
        <v>-1095.5259000000001</v>
      </c>
      <c r="F63" s="55">
        <f t="shared" si="39"/>
        <v>-1120.3328000000001</v>
      </c>
      <c r="G63" s="55">
        <f t="shared" si="39"/>
        <v>-1178.8593000000001</v>
      </c>
      <c r="H63" s="55">
        <f>SUM(H64+H65+H66+H67+H68+H69)</f>
        <v>-4906.0225999999993</v>
      </c>
      <c r="I63" s="55">
        <f t="shared" ref="I63:L63" si="40">SUM(I64+I65+I66+I67+I68+I69)</f>
        <v>-1253.9261000000001</v>
      </c>
      <c r="J63" s="55">
        <f t="shared" si="40"/>
        <v>-1165.2227999999998</v>
      </c>
      <c r="K63" s="55">
        <f t="shared" si="40"/>
        <v>-1193.3452999999995</v>
      </c>
      <c r="L63" s="55">
        <f t="shared" si="40"/>
        <v>-1293.5283999999997</v>
      </c>
      <c r="M63" s="55">
        <f>SUM(M64+M65+M66+M67+M68+M69)</f>
        <v>-5112.5302959999999</v>
      </c>
      <c r="N63" s="55">
        <f t="shared" ref="N63:Q63" si="41">SUM(N64+N65+N66+N67+N68+N69)</f>
        <v>-1296.5805060000002</v>
      </c>
      <c r="O63" s="55">
        <f t="shared" si="41"/>
        <v>-1302.8437490000001</v>
      </c>
      <c r="P63" s="55">
        <f t="shared" si="41"/>
        <v>-1243.9216599999997</v>
      </c>
      <c r="Q63" s="55">
        <f t="shared" si="41"/>
        <v>-1269.184381</v>
      </c>
      <c r="R63" s="9">
        <v>50</v>
      </c>
    </row>
    <row r="64" spans="1:18" s="20" customFormat="1" ht="12.95" customHeight="1" x14ac:dyDescent="0.2">
      <c r="A64" s="8">
        <v>51</v>
      </c>
      <c r="B64" s="57" t="s">
        <v>21</v>
      </c>
      <c r="C64" s="10">
        <f t="shared" si="36"/>
        <v>-333.24540000000002</v>
      </c>
      <c r="D64" s="10">
        <v>-80.991399999999999</v>
      </c>
      <c r="E64" s="10">
        <v>-77.2684</v>
      </c>
      <c r="F64" s="10">
        <v>-90.0702</v>
      </c>
      <c r="G64" s="10">
        <v>-84.915400000000005</v>
      </c>
      <c r="H64" s="10">
        <f t="shared" si="37"/>
        <v>-268.83080000000001</v>
      </c>
      <c r="I64" s="11">
        <v>-74.754999999999995</v>
      </c>
      <c r="J64" s="11">
        <v>-55.238199999999999</v>
      </c>
      <c r="K64" s="11">
        <v>-71.757000000000005</v>
      </c>
      <c r="L64" s="11">
        <v>-67.080600000000004</v>
      </c>
      <c r="M64" s="10">
        <f t="shared" si="38"/>
        <v>-439.91771800000004</v>
      </c>
      <c r="N64" s="11">
        <v>-106.08977700000001</v>
      </c>
      <c r="O64" s="11">
        <v>-105.401026</v>
      </c>
      <c r="P64" s="11">
        <v>-116.19797100000001</v>
      </c>
      <c r="Q64" s="11">
        <v>-112.228944</v>
      </c>
      <c r="R64" s="9">
        <v>51</v>
      </c>
    </row>
    <row r="65" spans="1:18" s="20" customFormat="1" ht="12.95" customHeight="1" x14ac:dyDescent="0.2">
      <c r="A65" s="8">
        <v>52</v>
      </c>
      <c r="B65" s="57" t="s">
        <v>22</v>
      </c>
      <c r="C65" s="10">
        <f t="shared" si="36"/>
        <v>-281.54769999999996</v>
      </c>
      <c r="D65" s="10">
        <v>-85.028999999999996</v>
      </c>
      <c r="E65" s="10">
        <v>-64.869100000000003</v>
      </c>
      <c r="F65" s="10">
        <v>-66.1708</v>
      </c>
      <c r="G65" s="10">
        <v>-65.478799999999993</v>
      </c>
      <c r="H65" s="10">
        <f t="shared" si="37"/>
        <v>-282.14520000000005</v>
      </c>
      <c r="I65" s="11">
        <v>-73.319000000000003</v>
      </c>
      <c r="J65" s="11">
        <v>-70.440899999999999</v>
      </c>
      <c r="K65" s="11">
        <v>-59.622900000000001</v>
      </c>
      <c r="L65" s="11">
        <v>-78.7624</v>
      </c>
      <c r="M65" s="10">
        <f t="shared" si="38"/>
        <v>-247.26960099999999</v>
      </c>
      <c r="N65" s="11">
        <v>-46.441123999999995</v>
      </c>
      <c r="O65" s="11">
        <v>-85.246835000000004</v>
      </c>
      <c r="P65" s="11">
        <v>-57.285743999999994</v>
      </c>
      <c r="Q65" s="11">
        <v>-58.295898000000001</v>
      </c>
      <c r="R65" s="9">
        <v>52</v>
      </c>
    </row>
    <row r="66" spans="1:18" s="20" customFormat="1" ht="12.95" customHeight="1" x14ac:dyDescent="0.2">
      <c r="A66" s="8">
        <v>53</v>
      </c>
      <c r="B66" s="57" t="s">
        <v>23</v>
      </c>
      <c r="C66" s="10">
        <f t="shared" si="36"/>
        <v>-137.364</v>
      </c>
      <c r="D66" s="10">
        <v>-30.2942</v>
      </c>
      <c r="E66" s="10">
        <v>-27.549400000000002</v>
      </c>
      <c r="F66" s="10">
        <v>-31.915299999999998</v>
      </c>
      <c r="G66" s="10">
        <v>-47.6051</v>
      </c>
      <c r="H66" s="10">
        <f t="shared" si="37"/>
        <v>-162.56580000000002</v>
      </c>
      <c r="I66" s="11">
        <v>-33.865400000000001</v>
      </c>
      <c r="J66" s="11">
        <v>-34.2836</v>
      </c>
      <c r="K66" s="11">
        <v>-40.988600000000005</v>
      </c>
      <c r="L66" s="11">
        <v>-53.428200000000004</v>
      </c>
      <c r="M66" s="10">
        <f t="shared" si="38"/>
        <v>-101.153465</v>
      </c>
      <c r="N66" s="11">
        <v>-28.333409</v>
      </c>
      <c r="O66" s="11">
        <v>-25.207536000000001</v>
      </c>
      <c r="P66" s="11">
        <v>-27.112006999999998</v>
      </c>
      <c r="Q66" s="11">
        <v>-20.500512999999998</v>
      </c>
      <c r="R66" s="9">
        <v>53</v>
      </c>
    </row>
    <row r="67" spans="1:18" s="20" customFormat="1" ht="12.95" customHeight="1" x14ac:dyDescent="0.2">
      <c r="A67" s="8">
        <v>54</v>
      </c>
      <c r="B67" s="57" t="s">
        <v>24</v>
      </c>
      <c r="C67" s="10">
        <f t="shared" si="36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37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38"/>
        <v>0</v>
      </c>
      <c r="N67" s="11">
        <v>0</v>
      </c>
      <c r="O67" s="11">
        <v>0</v>
      </c>
      <c r="P67" s="11">
        <v>0</v>
      </c>
      <c r="Q67" s="11">
        <v>0</v>
      </c>
      <c r="R67" s="9">
        <v>54</v>
      </c>
    </row>
    <row r="68" spans="1:18" s="20" customFormat="1" ht="12.95" customHeight="1" x14ac:dyDescent="0.2">
      <c r="A68" s="8">
        <v>55</v>
      </c>
      <c r="B68" s="57" t="s">
        <v>25</v>
      </c>
      <c r="C68" s="10">
        <f t="shared" si="36"/>
        <v>-21.72</v>
      </c>
      <c r="D68" s="10">
        <v>-1.7</v>
      </c>
      <c r="E68" s="10">
        <v>-6.45</v>
      </c>
      <c r="F68" s="10">
        <v>-2.11</v>
      </c>
      <c r="G68" s="10">
        <v>-11.46</v>
      </c>
      <c r="H68" s="10">
        <f t="shared" si="37"/>
        <v>-12.11</v>
      </c>
      <c r="I68" s="11">
        <v>-2.38</v>
      </c>
      <c r="J68" s="11">
        <v>-3.16</v>
      </c>
      <c r="K68" s="11">
        <v>-2.69</v>
      </c>
      <c r="L68" s="11">
        <v>-3.88</v>
      </c>
      <c r="M68" s="10">
        <f t="shared" si="38"/>
        <v>-17.465544000000001</v>
      </c>
      <c r="N68" s="11">
        <v>-2.3181039999999999</v>
      </c>
      <c r="O68" s="11">
        <v>-7.0534400000000002</v>
      </c>
      <c r="P68" s="11">
        <v>-4.3173000000000004</v>
      </c>
      <c r="Q68" s="11">
        <v>-3.7766999999999999</v>
      </c>
      <c r="R68" s="9">
        <v>55</v>
      </c>
    </row>
    <row r="69" spans="1:18" s="20" customFormat="1" ht="12.95" customHeight="1" x14ac:dyDescent="0.2">
      <c r="A69" s="8">
        <v>56</v>
      </c>
      <c r="B69" s="57" t="s">
        <v>26</v>
      </c>
      <c r="C69" s="10">
        <f t="shared" si="36"/>
        <v>-3829.6329999999998</v>
      </c>
      <c r="D69" s="10">
        <v>-1010.7774999999997</v>
      </c>
      <c r="E69" s="10">
        <v>-919.38900000000001</v>
      </c>
      <c r="F69" s="10">
        <v>-930.06650000000002</v>
      </c>
      <c r="G69" s="10">
        <v>-969.40000000000009</v>
      </c>
      <c r="H69" s="10">
        <f t="shared" si="37"/>
        <v>-4180.3707999999988</v>
      </c>
      <c r="I69" s="11">
        <v>-1069.6067</v>
      </c>
      <c r="J69" s="11">
        <v>-1002.1000999999998</v>
      </c>
      <c r="K69" s="11">
        <v>-1018.2867999999995</v>
      </c>
      <c r="L69" s="11">
        <v>-1090.3771999999997</v>
      </c>
      <c r="M69" s="10">
        <f t="shared" si="38"/>
        <v>-4306.7239680000002</v>
      </c>
      <c r="N69" s="11">
        <v>-1113.3980920000001</v>
      </c>
      <c r="O69" s="11">
        <v>-1079.9349120000002</v>
      </c>
      <c r="P69" s="11">
        <v>-1039.0086379999998</v>
      </c>
      <c r="Q69" s="11">
        <v>-1074.3823259999999</v>
      </c>
      <c r="R69" s="9">
        <v>56</v>
      </c>
    </row>
    <row r="70" spans="1:18" s="20" customFormat="1" ht="15" customHeight="1" x14ac:dyDescent="0.2">
      <c r="A70" s="8">
        <v>57</v>
      </c>
      <c r="B70" s="56" t="s">
        <v>30</v>
      </c>
      <c r="C70" s="55">
        <f>SUM(C71+C72+C73+C74+C75+C76)</f>
        <v>-5532.5910000000003</v>
      </c>
      <c r="D70" s="55">
        <f t="shared" ref="D70:G70" si="42">SUM(D71+D72+D73+D74+D75+D76)</f>
        <v>-1513.2366000000002</v>
      </c>
      <c r="E70" s="55">
        <f t="shared" si="42"/>
        <v>-1171.7318</v>
      </c>
      <c r="F70" s="55">
        <f t="shared" si="42"/>
        <v>-1544.8799000000001</v>
      </c>
      <c r="G70" s="55">
        <f t="shared" si="42"/>
        <v>-1302.7427</v>
      </c>
      <c r="H70" s="55">
        <f>SUM(H71+H72+H73+H74+H75+H76)</f>
        <v>-6764.0679999999993</v>
      </c>
      <c r="I70" s="55">
        <f t="shared" ref="I70:L70" si="43">SUM(I71+I72+I73+I74+I75+I76)</f>
        <v>-2338.0591999999997</v>
      </c>
      <c r="J70" s="55">
        <f t="shared" si="43"/>
        <v>-1557.0266000000001</v>
      </c>
      <c r="K70" s="55">
        <f t="shared" si="43"/>
        <v>-1721.4483</v>
      </c>
      <c r="L70" s="55">
        <f t="shared" si="43"/>
        <v>-1147.5339000000001</v>
      </c>
      <c r="M70" s="55">
        <f>SUM(M71+M72+M73+M74+M75+M76)</f>
        <v>-6150.1259709999995</v>
      </c>
      <c r="N70" s="55">
        <f t="shared" ref="N70:Q70" si="44">SUM(N71+N72+N73+N74+N75+N76)</f>
        <v>-1562.5329179999999</v>
      </c>
      <c r="O70" s="55">
        <f t="shared" si="44"/>
        <v>-1592.4498189999999</v>
      </c>
      <c r="P70" s="55">
        <f t="shared" si="44"/>
        <v>-1570.3107450000002</v>
      </c>
      <c r="Q70" s="55">
        <f t="shared" si="44"/>
        <v>-1424.8324889999999</v>
      </c>
      <c r="R70" s="9">
        <v>57</v>
      </c>
    </row>
    <row r="71" spans="1:18" s="20" customFormat="1" ht="12.95" customHeight="1" x14ac:dyDescent="0.2">
      <c r="A71" s="8">
        <v>58</v>
      </c>
      <c r="B71" s="57" t="s">
        <v>21</v>
      </c>
      <c r="C71" s="10">
        <f t="shared" si="36"/>
        <v>-227.73590000000002</v>
      </c>
      <c r="D71" s="10">
        <v>-50.197499999999998</v>
      </c>
      <c r="E71" s="10">
        <v>-56.675099999999993</v>
      </c>
      <c r="F71" s="10">
        <v>-94.891200000000012</v>
      </c>
      <c r="G71" s="10">
        <v>-25.972099999999998</v>
      </c>
      <c r="H71" s="10">
        <f t="shared" si="37"/>
        <v>-431.36720000000003</v>
      </c>
      <c r="I71" s="11">
        <v>-83.938800000000015</v>
      </c>
      <c r="J71" s="11">
        <v>-118.48260000000001</v>
      </c>
      <c r="K71" s="11">
        <v>-104.66390000000001</v>
      </c>
      <c r="L71" s="11">
        <v>-124.28190000000001</v>
      </c>
      <c r="M71" s="10">
        <f t="shared" si="38"/>
        <v>-416.07547699999998</v>
      </c>
      <c r="N71" s="11">
        <v>-122.62744799999999</v>
      </c>
      <c r="O71" s="11">
        <v>-76.1447</v>
      </c>
      <c r="P71" s="11">
        <v>-105.571821</v>
      </c>
      <c r="Q71" s="11">
        <v>-111.73150799999999</v>
      </c>
      <c r="R71" s="9">
        <v>58</v>
      </c>
    </row>
    <row r="72" spans="1:18" s="20" customFormat="1" ht="12.95" customHeight="1" x14ac:dyDescent="0.2">
      <c r="A72" s="8">
        <v>59</v>
      </c>
      <c r="B72" s="57" t="s">
        <v>22</v>
      </c>
      <c r="C72" s="10">
        <f t="shared" si="36"/>
        <v>-1383.9958999999999</v>
      </c>
      <c r="D72" s="10">
        <v>-339.35829999999999</v>
      </c>
      <c r="E72" s="10">
        <v>-351.43899999999996</v>
      </c>
      <c r="F72" s="10">
        <v>-339.56060000000002</v>
      </c>
      <c r="G72" s="10">
        <v>-353.63800000000003</v>
      </c>
      <c r="H72" s="10">
        <f t="shared" si="37"/>
        <v>-1609.7260000000001</v>
      </c>
      <c r="I72" s="11">
        <v>-379.5926</v>
      </c>
      <c r="J72" s="11">
        <v>-391.9375</v>
      </c>
      <c r="K72" s="11">
        <v>-423.26710000000003</v>
      </c>
      <c r="L72" s="11">
        <v>-414.92880000000002</v>
      </c>
      <c r="M72" s="10">
        <f t="shared" si="38"/>
        <v>-1646.942059</v>
      </c>
      <c r="N72" s="11">
        <v>-430.72466000000003</v>
      </c>
      <c r="O72" s="11">
        <v>-435.53251799999998</v>
      </c>
      <c r="P72" s="11">
        <v>-430.13386200000002</v>
      </c>
      <c r="Q72" s="11">
        <v>-350.551019</v>
      </c>
      <c r="R72" s="9">
        <v>59</v>
      </c>
    </row>
    <row r="73" spans="1:18" s="20" customFormat="1" ht="12.95" customHeight="1" x14ac:dyDescent="0.2">
      <c r="A73" s="8">
        <v>60</v>
      </c>
      <c r="B73" s="57" t="s">
        <v>23</v>
      </c>
      <c r="C73" s="10">
        <f t="shared" si="36"/>
        <v>-736.3972</v>
      </c>
      <c r="D73" s="10">
        <v>-242.22149999999999</v>
      </c>
      <c r="E73" s="10">
        <v>-168.45949999999999</v>
      </c>
      <c r="F73" s="10">
        <v>-164.37970000000001</v>
      </c>
      <c r="G73" s="10">
        <v>-161.3365</v>
      </c>
      <c r="H73" s="10">
        <f t="shared" si="37"/>
        <v>-787.14449999999999</v>
      </c>
      <c r="I73" s="11">
        <v>-245.88440000000003</v>
      </c>
      <c r="J73" s="11">
        <v>-163.11419999999998</v>
      </c>
      <c r="K73" s="11">
        <v>-191.3963</v>
      </c>
      <c r="L73" s="11">
        <v>-186.74959999999999</v>
      </c>
      <c r="M73" s="10">
        <f t="shared" si="38"/>
        <v>-875.43969500000003</v>
      </c>
      <c r="N73" s="11">
        <v>-221.22358599999998</v>
      </c>
      <c r="O73" s="11">
        <v>-174.67821900000001</v>
      </c>
      <c r="P73" s="11">
        <v>-288.86675100000002</v>
      </c>
      <c r="Q73" s="11">
        <v>-190.67113899999998</v>
      </c>
      <c r="R73" s="9">
        <v>60</v>
      </c>
    </row>
    <row r="74" spans="1:18" s="20" customFormat="1" ht="12.95" customHeight="1" x14ac:dyDescent="0.2">
      <c r="A74" s="8">
        <v>61</v>
      </c>
      <c r="B74" s="57" t="s">
        <v>24</v>
      </c>
      <c r="C74" s="10">
        <f t="shared" si="36"/>
        <v>-103.43600000000001</v>
      </c>
      <c r="D74" s="10">
        <v>-25.407</v>
      </c>
      <c r="E74" s="10">
        <v>-25.515999999999998</v>
      </c>
      <c r="F74" s="10">
        <v>-25.675000000000001</v>
      </c>
      <c r="G74" s="10">
        <v>-26.838000000000001</v>
      </c>
      <c r="H74" s="10">
        <f t="shared" si="37"/>
        <v>-114.00899999999999</v>
      </c>
      <c r="I74" s="11">
        <v>-27.361999999999998</v>
      </c>
      <c r="J74" s="11">
        <v>-27.628</v>
      </c>
      <c r="K74" s="11">
        <v>-27.782</v>
      </c>
      <c r="L74" s="11">
        <v>-31.236999999999998</v>
      </c>
      <c r="M74" s="10">
        <f t="shared" si="38"/>
        <v>-120.249</v>
      </c>
      <c r="N74" s="11">
        <v>-31.350999999999999</v>
      </c>
      <c r="O74" s="11">
        <v>-29.367999999999999</v>
      </c>
      <c r="P74" s="11">
        <v>-30.526</v>
      </c>
      <c r="Q74" s="11">
        <v>-29.004000000000001</v>
      </c>
      <c r="R74" s="9">
        <v>61</v>
      </c>
    </row>
    <row r="75" spans="1:18" s="20" customFormat="1" ht="12.95" customHeight="1" x14ac:dyDescent="0.2">
      <c r="A75" s="8">
        <v>62</v>
      </c>
      <c r="B75" s="57" t="s">
        <v>25</v>
      </c>
      <c r="C75" s="10">
        <f t="shared" si="36"/>
        <v>-859.54</v>
      </c>
      <c r="D75" s="10">
        <v>-352.99</v>
      </c>
      <c r="E75" s="10">
        <v>-63.53</v>
      </c>
      <c r="F75" s="10">
        <v>-349.5</v>
      </c>
      <c r="G75" s="10">
        <v>-93.52000000000001</v>
      </c>
      <c r="H75" s="10">
        <f t="shared" si="37"/>
        <v>-930.93999999999994</v>
      </c>
      <c r="I75" s="11">
        <v>-353.11</v>
      </c>
      <c r="J75" s="11">
        <v>-91.890000000000015</v>
      </c>
      <c r="K75" s="11">
        <v>-359.27</v>
      </c>
      <c r="L75" s="11">
        <v>-126.67</v>
      </c>
      <c r="M75" s="10">
        <f t="shared" si="38"/>
        <v>-1022.3562000000001</v>
      </c>
      <c r="N75" s="11">
        <v>-367.40495600000003</v>
      </c>
      <c r="O75" s="11">
        <v>-143.68284400000002</v>
      </c>
      <c r="P75" s="11">
        <v>-368.69920000000002</v>
      </c>
      <c r="Q75" s="11">
        <v>-142.5692</v>
      </c>
      <c r="R75" s="9">
        <v>62</v>
      </c>
    </row>
    <row r="76" spans="1:18" s="20" customFormat="1" ht="12.95" customHeight="1" x14ac:dyDescent="0.2">
      <c r="A76" s="8">
        <v>63</v>
      </c>
      <c r="B76" s="57" t="s">
        <v>26</v>
      </c>
      <c r="C76" s="10">
        <f t="shared" si="36"/>
        <v>-2221.4860000000008</v>
      </c>
      <c r="D76" s="10">
        <v>-503.06230000000005</v>
      </c>
      <c r="E76" s="10">
        <v>-506.11220000000014</v>
      </c>
      <c r="F76" s="10">
        <v>-570.87340000000017</v>
      </c>
      <c r="G76" s="10">
        <v>-641.43810000000008</v>
      </c>
      <c r="H76" s="10">
        <f t="shared" si="37"/>
        <v>-2890.8812999999996</v>
      </c>
      <c r="I76" s="11">
        <v>-1248.1713999999997</v>
      </c>
      <c r="J76" s="11">
        <v>-763.97430000000008</v>
      </c>
      <c r="K76" s="11">
        <v>-615.06899999999996</v>
      </c>
      <c r="L76" s="11">
        <v>-263.66660000000013</v>
      </c>
      <c r="M76" s="10">
        <f t="shared" si="38"/>
        <v>-2069.0635400000001</v>
      </c>
      <c r="N76" s="11">
        <v>-389.20126799999986</v>
      </c>
      <c r="O76" s="11">
        <v>-733.04353799999978</v>
      </c>
      <c r="P76" s="11">
        <v>-346.51311100000009</v>
      </c>
      <c r="Q76" s="11">
        <v>-600.30562299999997</v>
      </c>
      <c r="R76" s="9">
        <v>63</v>
      </c>
    </row>
    <row r="77" spans="1:18" s="20" customFormat="1" ht="15" customHeight="1" x14ac:dyDescent="0.2">
      <c r="A77" s="8">
        <v>64</v>
      </c>
      <c r="B77" s="57" t="s">
        <v>32</v>
      </c>
      <c r="C77" s="55">
        <f>SUM(C78+C79+C80+C81+C82+C83)</f>
        <v>-9821.5475000000006</v>
      </c>
      <c r="D77" s="55">
        <f t="shared" ref="D77:G77" si="45">SUM(D78+D79+D80+D81+D82+D83)</f>
        <v>-2380.6950999999999</v>
      </c>
      <c r="E77" s="55">
        <f t="shared" si="45"/>
        <v>-2303.7147000000009</v>
      </c>
      <c r="F77" s="55">
        <f t="shared" si="45"/>
        <v>-2561.5585999999989</v>
      </c>
      <c r="G77" s="55">
        <f t="shared" si="45"/>
        <v>-2575.5791000000004</v>
      </c>
      <c r="H77" s="55">
        <f>SUM(H78+H79+H80+H81+H82+H83)</f>
        <v>-10613.232020000001</v>
      </c>
      <c r="I77" s="55">
        <f t="shared" ref="I77:L77" si="46">SUM(I78+I79+I80+I81+I82+I83)</f>
        <v>-2463.6001000000001</v>
      </c>
      <c r="J77" s="55">
        <f t="shared" si="46"/>
        <v>-2447.4788200000007</v>
      </c>
      <c r="K77" s="55">
        <f t="shared" si="46"/>
        <v>-2832.2001999999993</v>
      </c>
      <c r="L77" s="55">
        <f t="shared" si="46"/>
        <v>-2869.9529000000011</v>
      </c>
      <c r="M77" s="55">
        <f>SUM(M78+M79+M80+M81+M82+M83)</f>
        <v>-9314.2865229999989</v>
      </c>
      <c r="N77" s="55">
        <f t="shared" ref="N77:Q77" si="47">SUM(N78+N79+N80+N81+N82+N83)</f>
        <v>-2587.5418860000009</v>
      </c>
      <c r="O77" s="55">
        <f t="shared" si="47"/>
        <v>-2662.3619970000004</v>
      </c>
      <c r="P77" s="55">
        <f t="shared" si="47"/>
        <v>-2329.5639169999981</v>
      </c>
      <c r="Q77" s="55">
        <f t="shared" si="47"/>
        <v>-1734.8187229999999</v>
      </c>
      <c r="R77" s="9">
        <v>64</v>
      </c>
    </row>
    <row r="78" spans="1:18" s="20" customFormat="1" ht="13.9" customHeight="1" x14ac:dyDescent="0.2">
      <c r="A78" s="8">
        <v>65</v>
      </c>
      <c r="B78" s="57" t="s">
        <v>21</v>
      </c>
      <c r="C78" s="10">
        <f>C29+C57</f>
        <v>508.16189999999915</v>
      </c>
      <c r="D78" s="10">
        <f t="shared" ref="D78:G83" si="48">D29+D57</f>
        <v>124.30420000000004</v>
      </c>
      <c r="E78" s="10">
        <f t="shared" si="48"/>
        <v>166.38689999999997</v>
      </c>
      <c r="F78" s="10">
        <f t="shared" si="48"/>
        <v>29.716699999999946</v>
      </c>
      <c r="G78" s="10">
        <f t="shared" si="48"/>
        <v>187.75409999999965</v>
      </c>
      <c r="H78" s="10">
        <f>H29+H57</f>
        <v>290.34177999999883</v>
      </c>
      <c r="I78" s="10">
        <f t="shared" ref="I78:Q83" si="49">I29+I57</f>
        <v>136.85189999999966</v>
      </c>
      <c r="J78" s="10">
        <f t="shared" si="49"/>
        <v>214.5040799999997</v>
      </c>
      <c r="K78" s="10">
        <f t="shared" si="49"/>
        <v>-85.528699999999844</v>
      </c>
      <c r="L78" s="10">
        <f t="shared" si="49"/>
        <v>24.514499999999998</v>
      </c>
      <c r="M78" s="10">
        <f>M29+M57</f>
        <v>404.56169899999986</v>
      </c>
      <c r="N78" s="10">
        <f t="shared" ref="N78:Q78" si="50">N29+N57</f>
        <v>-20.974769999999808</v>
      </c>
      <c r="O78" s="10">
        <f t="shared" si="50"/>
        <v>113.17061100000001</v>
      </c>
      <c r="P78" s="10">
        <f t="shared" si="50"/>
        <v>-60.889457999999649</v>
      </c>
      <c r="Q78" s="10">
        <f t="shared" si="50"/>
        <v>373.25531600000022</v>
      </c>
      <c r="R78" s="9">
        <v>65</v>
      </c>
    </row>
    <row r="79" spans="1:18" s="20" customFormat="1" ht="13.9" customHeight="1" x14ac:dyDescent="0.2">
      <c r="A79" s="8">
        <v>66</v>
      </c>
      <c r="B79" s="57" t="s">
        <v>22</v>
      </c>
      <c r="C79" s="10">
        <f t="shared" ref="C79:I83" si="51">C30+C58</f>
        <v>0</v>
      </c>
      <c r="D79" s="10">
        <f t="shared" si="48"/>
        <v>0</v>
      </c>
      <c r="E79" s="10">
        <f t="shared" si="51"/>
        <v>0</v>
      </c>
      <c r="F79" s="10">
        <f t="shared" si="48"/>
        <v>0</v>
      </c>
      <c r="G79" s="10">
        <f t="shared" si="48"/>
        <v>0</v>
      </c>
      <c r="H79" s="10">
        <f t="shared" si="51"/>
        <v>0</v>
      </c>
      <c r="I79" s="10">
        <f t="shared" si="51"/>
        <v>0</v>
      </c>
      <c r="J79" s="10">
        <f t="shared" si="49"/>
        <v>0</v>
      </c>
      <c r="K79" s="10">
        <f t="shared" si="49"/>
        <v>0</v>
      </c>
      <c r="L79" s="10">
        <f t="shared" si="49"/>
        <v>0</v>
      </c>
      <c r="M79" s="10">
        <f t="shared" si="49"/>
        <v>0</v>
      </c>
      <c r="N79" s="10">
        <f t="shared" si="49"/>
        <v>0</v>
      </c>
      <c r="O79" s="10">
        <f t="shared" si="49"/>
        <v>0</v>
      </c>
      <c r="P79" s="10">
        <f t="shared" si="49"/>
        <v>0</v>
      </c>
      <c r="Q79" s="10">
        <f t="shared" si="49"/>
        <v>0</v>
      </c>
      <c r="R79" s="9">
        <v>66</v>
      </c>
    </row>
    <row r="80" spans="1:18" s="20" customFormat="1" ht="13.9" customHeight="1" x14ac:dyDescent="0.2">
      <c r="A80" s="8">
        <v>67</v>
      </c>
      <c r="B80" s="57" t="s">
        <v>23</v>
      </c>
      <c r="C80" s="10">
        <f t="shared" si="51"/>
        <v>0</v>
      </c>
      <c r="D80" s="10">
        <f t="shared" si="48"/>
        <v>0</v>
      </c>
      <c r="E80" s="10">
        <f t="shared" si="51"/>
        <v>0</v>
      </c>
      <c r="F80" s="10">
        <f t="shared" si="48"/>
        <v>0</v>
      </c>
      <c r="G80" s="10">
        <f t="shared" si="48"/>
        <v>0</v>
      </c>
      <c r="H80" s="10">
        <f t="shared" si="51"/>
        <v>0</v>
      </c>
      <c r="I80" s="10">
        <f t="shared" si="51"/>
        <v>0</v>
      </c>
      <c r="J80" s="10">
        <f t="shared" si="49"/>
        <v>0</v>
      </c>
      <c r="K80" s="10">
        <f t="shared" si="49"/>
        <v>0</v>
      </c>
      <c r="L80" s="10">
        <f t="shared" si="49"/>
        <v>0</v>
      </c>
      <c r="M80" s="10">
        <f t="shared" si="49"/>
        <v>0</v>
      </c>
      <c r="N80" s="10">
        <f t="shared" si="49"/>
        <v>0</v>
      </c>
      <c r="O80" s="10">
        <f t="shared" si="49"/>
        <v>0</v>
      </c>
      <c r="P80" s="10">
        <f t="shared" si="49"/>
        <v>0</v>
      </c>
      <c r="Q80" s="10">
        <f t="shared" si="49"/>
        <v>0</v>
      </c>
      <c r="R80" s="9">
        <v>67</v>
      </c>
    </row>
    <row r="81" spans="1:18" s="20" customFormat="1" ht="13.9" customHeight="1" x14ac:dyDescent="0.2">
      <c r="A81" s="8">
        <v>68</v>
      </c>
      <c r="B81" s="57" t="s">
        <v>24</v>
      </c>
      <c r="C81" s="10">
        <f t="shared" si="51"/>
        <v>0</v>
      </c>
      <c r="D81" s="10">
        <f t="shared" si="48"/>
        <v>0</v>
      </c>
      <c r="E81" s="10">
        <f t="shared" si="51"/>
        <v>0</v>
      </c>
      <c r="F81" s="10">
        <f t="shared" si="48"/>
        <v>0</v>
      </c>
      <c r="G81" s="10">
        <f t="shared" si="48"/>
        <v>0</v>
      </c>
      <c r="H81" s="10">
        <f t="shared" si="51"/>
        <v>0</v>
      </c>
      <c r="I81" s="10">
        <f t="shared" si="51"/>
        <v>0</v>
      </c>
      <c r="J81" s="10">
        <f t="shared" si="49"/>
        <v>0</v>
      </c>
      <c r="K81" s="10">
        <f t="shared" si="49"/>
        <v>0</v>
      </c>
      <c r="L81" s="10">
        <f t="shared" si="49"/>
        <v>0</v>
      </c>
      <c r="M81" s="10">
        <f t="shared" si="49"/>
        <v>0</v>
      </c>
      <c r="N81" s="10">
        <f t="shared" si="49"/>
        <v>0</v>
      </c>
      <c r="O81" s="10">
        <f t="shared" si="49"/>
        <v>0</v>
      </c>
      <c r="P81" s="10">
        <f t="shared" si="49"/>
        <v>0</v>
      </c>
      <c r="Q81" s="10">
        <f t="shared" si="49"/>
        <v>0</v>
      </c>
      <c r="R81" s="9">
        <v>68</v>
      </c>
    </row>
    <row r="82" spans="1:18" s="20" customFormat="1" ht="13.9" customHeight="1" x14ac:dyDescent="0.2">
      <c r="A82" s="8">
        <v>69</v>
      </c>
      <c r="B82" s="57" t="s">
        <v>25</v>
      </c>
      <c r="C82" s="10">
        <f t="shared" si="51"/>
        <v>0</v>
      </c>
      <c r="D82" s="10">
        <f t="shared" si="48"/>
        <v>0</v>
      </c>
      <c r="E82" s="10">
        <f t="shared" si="51"/>
        <v>0</v>
      </c>
      <c r="F82" s="10">
        <f t="shared" si="48"/>
        <v>0</v>
      </c>
      <c r="G82" s="10">
        <f t="shared" si="48"/>
        <v>0</v>
      </c>
      <c r="H82" s="10">
        <f t="shared" si="51"/>
        <v>0</v>
      </c>
      <c r="I82" s="10">
        <f t="shared" si="51"/>
        <v>0</v>
      </c>
      <c r="J82" s="10">
        <f t="shared" si="49"/>
        <v>0</v>
      </c>
      <c r="K82" s="10">
        <f t="shared" si="49"/>
        <v>0</v>
      </c>
      <c r="L82" s="10">
        <f t="shared" si="49"/>
        <v>0</v>
      </c>
      <c r="M82" s="10">
        <f t="shared" si="49"/>
        <v>0</v>
      </c>
      <c r="N82" s="10">
        <f t="shared" si="49"/>
        <v>0</v>
      </c>
      <c r="O82" s="10">
        <f t="shared" si="49"/>
        <v>0</v>
      </c>
      <c r="P82" s="10">
        <f t="shared" si="49"/>
        <v>0</v>
      </c>
      <c r="Q82" s="10">
        <f t="shared" si="49"/>
        <v>0</v>
      </c>
      <c r="R82" s="9">
        <v>69</v>
      </c>
    </row>
    <row r="83" spans="1:18" s="20" customFormat="1" ht="13.9" customHeight="1" x14ac:dyDescent="0.2">
      <c r="A83" s="8">
        <v>70</v>
      </c>
      <c r="B83" s="57" t="s">
        <v>26</v>
      </c>
      <c r="C83" s="10">
        <f t="shared" si="51"/>
        <v>-10329.7094</v>
      </c>
      <c r="D83" s="10">
        <f t="shared" si="48"/>
        <v>-2504.9992999999999</v>
      </c>
      <c r="E83" s="10">
        <f t="shared" si="51"/>
        <v>-2470.1016000000009</v>
      </c>
      <c r="F83" s="10">
        <f t="shared" si="48"/>
        <v>-2591.2752999999989</v>
      </c>
      <c r="G83" s="10">
        <f t="shared" si="48"/>
        <v>-2763.3332</v>
      </c>
      <c r="H83" s="10">
        <f t="shared" si="51"/>
        <v>-10903.5738</v>
      </c>
      <c r="I83" s="10">
        <f t="shared" si="51"/>
        <v>-2600.4519999999998</v>
      </c>
      <c r="J83" s="10">
        <f t="shared" si="49"/>
        <v>-2661.9829000000004</v>
      </c>
      <c r="K83" s="10">
        <f t="shared" si="49"/>
        <v>-2746.6714999999995</v>
      </c>
      <c r="L83" s="10">
        <f t="shared" si="49"/>
        <v>-2894.4674000000009</v>
      </c>
      <c r="M83" s="10">
        <f t="shared" si="49"/>
        <v>-9718.8482219999987</v>
      </c>
      <c r="N83" s="10">
        <f t="shared" si="49"/>
        <v>-2566.5671160000011</v>
      </c>
      <c r="O83" s="10">
        <f t="shared" si="49"/>
        <v>-2775.5326080000004</v>
      </c>
      <c r="P83" s="10">
        <f t="shared" si="49"/>
        <v>-2268.6744589999985</v>
      </c>
      <c r="Q83" s="10">
        <f t="shared" si="49"/>
        <v>-2108.0740390000001</v>
      </c>
      <c r="R83" s="9">
        <v>70</v>
      </c>
    </row>
    <row r="84" spans="1:18" s="20" customFormat="1" ht="15" customHeight="1" x14ac:dyDescent="0.2">
      <c r="A84" s="8">
        <v>71</v>
      </c>
      <c r="B84" s="57" t="s">
        <v>33</v>
      </c>
      <c r="C84" s="55">
        <f>SUM(C85+C86+C87+C88+C89+C90)</f>
        <v>9296.8395000000019</v>
      </c>
      <c r="D84" s="55">
        <f t="shared" ref="D84:G84" si="52">SUM(D85+D86+D87+D88+D89+D90)</f>
        <v>2387.7368000000006</v>
      </c>
      <c r="E84" s="55">
        <f t="shared" si="52"/>
        <v>2383.5151999999998</v>
      </c>
      <c r="F84" s="55">
        <f t="shared" si="52"/>
        <v>2246.7734</v>
      </c>
      <c r="G84" s="55">
        <f t="shared" si="52"/>
        <v>2278.8140999999996</v>
      </c>
      <c r="H84" s="55">
        <f>SUM(H85+H86+H87+H88+H89+H90)</f>
        <v>9540.8984000000019</v>
      </c>
      <c r="I84" s="55">
        <f t="shared" ref="I84:L84" si="53">SUM(I85+I86+I87+I88+I89+I90)</f>
        <v>2612.4137999999989</v>
      </c>
      <c r="J84" s="55">
        <f t="shared" si="53"/>
        <v>2490.7414000000012</v>
      </c>
      <c r="K84" s="55">
        <f t="shared" si="53"/>
        <v>2267.8605000000011</v>
      </c>
      <c r="L84" s="55">
        <f t="shared" si="53"/>
        <v>2169.8827000000006</v>
      </c>
      <c r="M84" s="55">
        <f>SUM(M85+M86+M87+M88+M89+M90)</f>
        <v>9550.7216680000001</v>
      </c>
      <c r="N84" s="55">
        <f t="shared" ref="N84:Q84" si="54">SUM(N85+N86+N87+N88+N89+N90)</f>
        <v>2527.3114109999992</v>
      </c>
      <c r="O84" s="55">
        <f t="shared" si="54"/>
        <v>2371.2523709999996</v>
      </c>
      <c r="P84" s="55">
        <f t="shared" si="54"/>
        <v>2345.7961220000007</v>
      </c>
      <c r="Q84" s="55">
        <f t="shared" si="54"/>
        <v>2306.3617640000007</v>
      </c>
      <c r="R84" s="9">
        <v>71</v>
      </c>
    </row>
    <row r="85" spans="1:18" s="20" customFormat="1" ht="13.9" customHeight="1" x14ac:dyDescent="0.2">
      <c r="A85" s="8">
        <v>72</v>
      </c>
      <c r="B85" s="57" t="s">
        <v>21</v>
      </c>
      <c r="C85" s="10">
        <f>C36+C64</f>
        <v>-315.94540000000001</v>
      </c>
      <c r="D85" s="10">
        <f t="shared" ref="D85:G90" si="55">D36+D64</f>
        <v>-76.991399999999999</v>
      </c>
      <c r="E85" s="10">
        <f t="shared" si="55"/>
        <v>-71.7684</v>
      </c>
      <c r="F85" s="10">
        <f t="shared" si="55"/>
        <v>-85.770200000000003</v>
      </c>
      <c r="G85" s="10">
        <f t="shared" si="55"/>
        <v>-81.415400000000005</v>
      </c>
      <c r="H85" s="10">
        <f>H36+H64</f>
        <v>-214.23080000000002</v>
      </c>
      <c r="I85" s="10">
        <f t="shared" ref="I85:Q90" si="56">I36+I64</f>
        <v>-65.85499999999999</v>
      </c>
      <c r="J85" s="10">
        <f t="shared" si="56"/>
        <v>-41.038200000000003</v>
      </c>
      <c r="K85" s="10">
        <f t="shared" si="56"/>
        <v>-55.657000000000004</v>
      </c>
      <c r="L85" s="10">
        <f t="shared" si="56"/>
        <v>-51.680600000000005</v>
      </c>
      <c r="M85" s="10">
        <f>M36+M64</f>
        <v>-377.11851800000005</v>
      </c>
      <c r="N85" s="10">
        <f t="shared" ref="N85:Q85" si="57">N36+N64</f>
        <v>-90.389977000000016</v>
      </c>
      <c r="O85" s="10">
        <f t="shared" si="57"/>
        <v>-89.701226000000005</v>
      </c>
      <c r="P85" s="10">
        <f t="shared" si="57"/>
        <v>-100.49817100000001</v>
      </c>
      <c r="Q85" s="10">
        <f t="shared" si="57"/>
        <v>-96.529144000000002</v>
      </c>
      <c r="R85" s="9">
        <v>72</v>
      </c>
    </row>
    <row r="86" spans="1:18" s="20" customFormat="1" ht="13.9" customHeight="1" x14ac:dyDescent="0.2">
      <c r="A86" s="8">
        <v>73</v>
      </c>
      <c r="B86" s="57" t="s">
        <v>22</v>
      </c>
      <c r="C86" s="10">
        <f t="shared" ref="C86:I90" si="58">C37+C65</f>
        <v>-0.39979999999991378</v>
      </c>
      <c r="D86" s="10">
        <f t="shared" si="55"/>
        <v>-10.168299999999988</v>
      </c>
      <c r="E86" s="10">
        <f t="shared" si="58"/>
        <v>8.0789000000000044</v>
      </c>
      <c r="F86" s="10">
        <f t="shared" si="55"/>
        <v>-2.1570999999999998</v>
      </c>
      <c r="G86" s="10">
        <f t="shared" si="55"/>
        <v>3.8467000000000127</v>
      </c>
      <c r="H86" s="10">
        <f t="shared" si="58"/>
        <v>-50.265800000000041</v>
      </c>
      <c r="I86" s="10">
        <f t="shared" si="58"/>
        <v>-6.5686999999999927</v>
      </c>
      <c r="J86" s="10">
        <f t="shared" si="56"/>
        <v>-13.781499999999994</v>
      </c>
      <c r="K86" s="10">
        <f t="shared" si="56"/>
        <v>-9.6918000000000006</v>
      </c>
      <c r="L86" s="10">
        <f t="shared" si="56"/>
        <v>-20.223800000000004</v>
      </c>
      <c r="M86" s="10">
        <f t="shared" si="56"/>
        <v>20.815688999999992</v>
      </c>
      <c r="N86" s="10">
        <f t="shared" si="56"/>
        <v>7.0452110000000019</v>
      </c>
      <c r="O86" s="10">
        <f t="shared" si="56"/>
        <v>-1.4267170000000107</v>
      </c>
      <c r="P86" s="10">
        <f t="shared" si="56"/>
        <v>17.770829000000006</v>
      </c>
      <c r="Q86" s="10">
        <f t="shared" si="56"/>
        <v>-2.5736340000000055</v>
      </c>
      <c r="R86" s="9">
        <v>73</v>
      </c>
    </row>
    <row r="87" spans="1:18" s="20" customFormat="1" ht="13.9" customHeight="1" x14ac:dyDescent="0.2">
      <c r="A87" s="8">
        <v>74</v>
      </c>
      <c r="B87" s="57" t="s">
        <v>23</v>
      </c>
      <c r="C87" s="10">
        <f t="shared" si="58"/>
        <v>30.634199999999993</v>
      </c>
      <c r="D87" s="10">
        <f t="shared" si="55"/>
        <v>10.412299999999998</v>
      </c>
      <c r="E87" s="10">
        <f t="shared" si="58"/>
        <v>10.7685</v>
      </c>
      <c r="F87" s="10">
        <f t="shared" si="55"/>
        <v>5.1733000000000011</v>
      </c>
      <c r="G87" s="10">
        <f t="shared" si="55"/>
        <v>4.2801000000000045</v>
      </c>
      <c r="H87" s="10">
        <f t="shared" si="58"/>
        <v>-2.4603000000000463</v>
      </c>
      <c r="I87" s="10">
        <f t="shared" si="58"/>
        <v>27.617799999999995</v>
      </c>
      <c r="J87" s="10">
        <f t="shared" si="56"/>
        <v>-1.5722000000000023</v>
      </c>
      <c r="K87" s="10">
        <f t="shared" si="56"/>
        <v>-2.8061000000000078</v>
      </c>
      <c r="L87" s="10">
        <f t="shared" si="56"/>
        <v>-25.699800000000003</v>
      </c>
      <c r="M87" s="10">
        <f t="shared" si="56"/>
        <v>11.000067000000001</v>
      </c>
      <c r="N87" s="10">
        <f t="shared" si="56"/>
        <v>-0.44654799999999994</v>
      </c>
      <c r="O87" s="10">
        <f t="shared" si="56"/>
        <v>4.4248550000000009</v>
      </c>
      <c r="P87" s="10">
        <f t="shared" si="56"/>
        <v>-1.0949099999999987</v>
      </c>
      <c r="Q87" s="10">
        <f t="shared" si="56"/>
        <v>8.1166700000000027</v>
      </c>
      <c r="R87" s="9">
        <v>74</v>
      </c>
    </row>
    <row r="88" spans="1:18" s="20" customFormat="1" ht="13.9" customHeight="1" x14ac:dyDescent="0.2">
      <c r="A88" s="8">
        <v>75</v>
      </c>
      <c r="B88" s="57" t="s">
        <v>24</v>
      </c>
      <c r="C88" s="10">
        <f t="shared" si="58"/>
        <v>2796.4639999999999</v>
      </c>
      <c r="D88" s="10">
        <f t="shared" si="55"/>
        <v>693.24600000000009</v>
      </c>
      <c r="E88" s="10">
        <f t="shared" si="58"/>
        <v>666.55499999999995</v>
      </c>
      <c r="F88" s="10">
        <f t="shared" si="55"/>
        <v>694.09399999999994</v>
      </c>
      <c r="G88" s="10">
        <f t="shared" si="55"/>
        <v>742.56899999999996</v>
      </c>
      <c r="H88" s="10">
        <f t="shared" si="58"/>
        <v>2994.0450000000001</v>
      </c>
      <c r="I88" s="10">
        <f t="shared" si="58"/>
        <v>732.18799999999999</v>
      </c>
      <c r="J88" s="10">
        <f t="shared" si="56"/>
        <v>745.42799999999988</v>
      </c>
      <c r="K88" s="10">
        <f t="shared" si="56"/>
        <v>749.36900000000003</v>
      </c>
      <c r="L88" s="10">
        <f t="shared" si="56"/>
        <v>767.06</v>
      </c>
      <c r="M88" s="10">
        <f t="shared" si="56"/>
        <v>3173.915</v>
      </c>
      <c r="N88" s="10">
        <f t="shared" si="56"/>
        <v>760.31999999999994</v>
      </c>
      <c r="O88" s="10">
        <f t="shared" si="56"/>
        <v>755.46600000000001</v>
      </c>
      <c r="P88" s="10">
        <f t="shared" si="56"/>
        <v>794.79899999999998</v>
      </c>
      <c r="Q88" s="10">
        <f t="shared" si="56"/>
        <v>863.32999999999993</v>
      </c>
      <c r="R88" s="9">
        <v>75</v>
      </c>
    </row>
    <row r="89" spans="1:18" s="20" customFormat="1" ht="13.9" customHeight="1" x14ac:dyDescent="0.2">
      <c r="A89" s="8">
        <v>76</v>
      </c>
      <c r="B89" s="57" t="s">
        <v>25</v>
      </c>
      <c r="C89" s="10">
        <f t="shared" si="58"/>
        <v>-21.72</v>
      </c>
      <c r="D89" s="10">
        <f t="shared" si="55"/>
        <v>-1.7</v>
      </c>
      <c r="E89" s="10">
        <f t="shared" si="58"/>
        <v>-6.45</v>
      </c>
      <c r="F89" s="10">
        <f t="shared" si="55"/>
        <v>-2.11</v>
      </c>
      <c r="G89" s="10">
        <f t="shared" si="55"/>
        <v>-11.46</v>
      </c>
      <c r="H89" s="10">
        <f t="shared" si="58"/>
        <v>-12.11</v>
      </c>
      <c r="I89" s="10">
        <f t="shared" si="58"/>
        <v>-2.38</v>
      </c>
      <c r="J89" s="10">
        <f t="shared" si="56"/>
        <v>-3.16</v>
      </c>
      <c r="K89" s="10">
        <f t="shared" si="56"/>
        <v>-2.69</v>
      </c>
      <c r="L89" s="10">
        <f t="shared" si="56"/>
        <v>-3.88</v>
      </c>
      <c r="M89" s="10">
        <f t="shared" si="56"/>
        <v>-17.465544000000001</v>
      </c>
      <c r="N89" s="10">
        <f t="shared" si="56"/>
        <v>-2.3181039999999999</v>
      </c>
      <c r="O89" s="10">
        <f t="shared" si="56"/>
        <v>-7.0534400000000002</v>
      </c>
      <c r="P89" s="10">
        <f t="shared" si="56"/>
        <v>-4.3173000000000004</v>
      </c>
      <c r="Q89" s="10">
        <f t="shared" si="56"/>
        <v>-3.7766999999999999</v>
      </c>
      <c r="R89" s="9">
        <v>76</v>
      </c>
    </row>
    <row r="90" spans="1:18" s="20" customFormat="1" ht="13.9" customHeight="1" x14ac:dyDescent="0.2">
      <c r="A90" s="8">
        <v>77</v>
      </c>
      <c r="B90" s="57" t="s">
        <v>26</v>
      </c>
      <c r="C90" s="10">
        <f t="shared" si="58"/>
        <v>6807.8065000000006</v>
      </c>
      <c r="D90" s="10">
        <f t="shared" si="55"/>
        <v>1772.9382000000005</v>
      </c>
      <c r="E90" s="10">
        <f t="shared" si="58"/>
        <v>1776.3312000000001</v>
      </c>
      <c r="F90" s="10">
        <f t="shared" si="55"/>
        <v>1637.5434</v>
      </c>
      <c r="G90" s="10">
        <f t="shared" si="55"/>
        <v>1620.9936999999995</v>
      </c>
      <c r="H90" s="10">
        <f t="shared" si="58"/>
        <v>6825.9203000000016</v>
      </c>
      <c r="I90" s="10">
        <f t="shared" si="58"/>
        <v>1927.411699999999</v>
      </c>
      <c r="J90" s="10">
        <f t="shared" si="56"/>
        <v>1804.8653000000013</v>
      </c>
      <c r="K90" s="10">
        <f t="shared" si="56"/>
        <v>1589.336400000001</v>
      </c>
      <c r="L90" s="10">
        <f t="shared" si="56"/>
        <v>1504.3069000000007</v>
      </c>
      <c r="M90" s="10">
        <f t="shared" si="56"/>
        <v>6739.574974000001</v>
      </c>
      <c r="N90" s="10">
        <f t="shared" si="56"/>
        <v>1853.1008289999993</v>
      </c>
      <c r="O90" s="10">
        <f t="shared" si="56"/>
        <v>1709.5428989999996</v>
      </c>
      <c r="P90" s="10">
        <f t="shared" si="56"/>
        <v>1639.1366740000008</v>
      </c>
      <c r="Q90" s="10">
        <f t="shared" si="56"/>
        <v>1537.7945720000007</v>
      </c>
      <c r="R90" s="9">
        <v>77</v>
      </c>
    </row>
    <row r="91" spans="1:18" s="20" customFormat="1" ht="15" customHeight="1" x14ac:dyDescent="0.2">
      <c r="A91" s="8">
        <v>78</v>
      </c>
      <c r="B91" s="57" t="s">
        <v>34</v>
      </c>
      <c r="C91" s="55">
        <f>SUM(C92+C93+C94+C95+C96+C97)</f>
        <v>-3043.0283000000004</v>
      </c>
      <c r="D91" s="55">
        <f t="shared" ref="D91:G91" si="59">SUM(D92+D93+D94+D95+D96+D97)</f>
        <v>-834.54280000000006</v>
      </c>
      <c r="E91" s="55">
        <f t="shared" si="59"/>
        <v>-589.25510000000008</v>
      </c>
      <c r="F91" s="55">
        <f t="shared" si="59"/>
        <v>-941.4996000000001</v>
      </c>
      <c r="G91" s="55">
        <f t="shared" si="59"/>
        <v>-677.73080000000016</v>
      </c>
      <c r="H91" s="55">
        <f>SUM(H92+H93+H94+H95+H96+H97)</f>
        <v>-4212.5203999999994</v>
      </c>
      <c r="I91" s="55">
        <f t="shared" ref="I91:L91" si="60">SUM(I92+I93+I94+I95+I96+I97)</f>
        <v>-1662.8898999999997</v>
      </c>
      <c r="J91" s="55">
        <f t="shared" si="60"/>
        <v>-985.57870000000003</v>
      </c>
      <c r="K91" s="55">
        <f t="shared" si="60"/>
        <v>-1110.2718</v>
      </c>
      <c r="L91" s="55">
        <f t="shared" si="60"/>
        <v>-453.7800000000002</v>
      </c>
      <c r="M91" s="55">
        <f>SUM(M92+M93+M94+M95+M96+M97)</f>
        <v>-3705.5552930000003</v>
      </c>
      <c r="N91" s="55">
        <f t="shared" ref="N91:Q91" si="61">SUM(N92+N93+N94+N95+N96+N97)</f>
        <v>-849.17823099999987</v>
      </c>
      <c r="O91" s="55">
        <f t="shared" si="61"/>
        <v>-1033.6791939999998</v>
      </c>
      <c r="P91" s="55">
        <f t="shared" si="61"/>
        <v>-900.78136800000016</v>
      </c>
      <c r="Q91" s="55">
        <f t="shared" si="61"/>
        <v>-921.91649999999993</v>
      </c>
      <c r="R91" s="9">
        <v>78</v>
      </c>
    </row>
    <row r="92" spans="1:18" s="20" customFormat="1" ht="13.9" customHeight="1" x14ac:dyDescent="0.2">
      <c r="A92" s="8">
        <v>79</v>
      </c>
      <c r="B92" s="57" t="s">
        <v>21</v>
      </c>
      <c r="C92" s="10">
        <f>C43+C71</f>
        <v>-222.65310000000002</v>
      </c>
      <c r="D92" s="10">
        <f t="shared" ref="D92:G97" si="62">D43+D71</f>
        <v>-48.382199999999997</v>
      </c>
      <c r="E92" s="10">
        <f t="shared" si="62"/>
        <v>-55.222899999999996</v>
      </c>
      <c r="F92" s="10">
        <f t="shared" si="62"/>
        <v>-94.16510000000001</v>
      </c>
      <c r="G92" s="10">
        <f t="shared" si="62"/>
        <v>-24.882899999999999</v>
      </c>
      <c r="H92" s="10">
        <f>H43+H71</f>
        <v>-425.86800000000005</v>
      </c>
      <c r="I92" s="10">
        <f t="shared" ref="I92:Q97" si="63">I43+I71</f>
        <v>-82.202200000000019</v>
      </c>
      <c r="J92" s="10">
        <f t="shared" si="63"/>
        <v>-117.3249</v>
      </c>
      <c r="K92" s="10">
        <f t="shared" si="63"/>
        <v>-102.92730000000002</v>
      </c>
      <c r="L92" s="10">
        <f t="shared" si="63"/>
        <v>-123.4136</v>
      </c>
      <c r="M92" s="10">
        <f>M43+M71</f>
        <v>-403.57227699999999</v>
      </c>
      <c r="N92" s="10">
        <f t="shared" ref="N92:Q92" si="64">N43+N71</f>
        <v>-119.50164799999999</v>
      </c>
      <c r="O92" s="10">
        <f t="shared" si="64"/>
        <v>-73.018900000000002</v>
      </c>
      <c r="P92" s="10">
        <f t="shared" si="64"/>
        <v>-102.446021</v>
      </c>
      <c r="Q92" s="10">
        <f t="shared" si="64"/>
        <v>-108.60570799999999</v>
      </c>
      <c r="R92" s="9">
        <v>79</v>
      </c>
    </row>
    <row r="93" spans="1:18" s="20" customFormat="1" ht="13.9" customHeight="1" x14ac:dyDescent="0.2">
      <c r="A93" s="8">
        <v>80</v>
      </c>
      <c r="B93" s="57" t="s">
        <v>22</v>
      </c>
      <c r="C93" s="10">
        <f t="shared" ref="C93:I97" si="65">C44+C72</f>
        <v>-78.821299999999837</v>
      </c>
      <c r="D93" s="10">
        <f t="shared" si="62"/>
        <v>-10.863299999999981</v>
      </c>
      <c r="E93" s="10">
        <f t="shared" si="65"/>
        <v>-38.378299999999967</v>
      </c>
      <c r="F93" s="10">
        <f t="shared" si="62"/>
        <v>-40.793700000000058</v>
      </c>
      <c r="G93" s="10">
        <f t="shared" si="62"/>
        <v>11.213999999999999</v>
      </c>
      <c r="H93" s="10">
        <f t="shared" si="65"/>
        <v>-216.03650000000016</v>
      </c>
      <c r="I93" s="10">
        <f t="shared" si="65"/>
        <v>-52.509000000000015</v>
      </c>
      <c r="J93" s="10">
        <f t="shared" si="63"/>
        <v>-61.501800000000003</v>
      </c>
      <c r="K93" s="10">
        <f t="shared" si="63"/>
        <v>-82.391500000000008</v>
      </c>
      <c r="L93" s="10">
        <f t="shared" si="63"/>
        <v>-19.634200000000021</v>
      </c>
      <c r="M93" s="10">
        <f t="shared" si="63"/>
        <v>-588.86402699999985</v>
      </c>
      <c r="N93" s="10">
        <f t="shared" si="63"/>
        <v>-134.66718100000003</v>
      </c>
      <c r="O93" s="10">
        <f t="shared" si="63"/>
        <v>-170.27776699999998</v>
      </c>
      <c r="P93" s="10">
        <f t="shared" si="63"/>
        <v>-172.33059700000001</v>
      </c>
      <c r="Q93" s="10">
        <f t="shared" si="63"/>
        <v>-111.58848199999997</v>
      </c>
      <c r="R93" s="9">
        <v>80</v>
      </c>
    </row>
    <row r="94" spans="1:18" s="20" customFormat="1" ht="13.9" customHeight="1" x14ac:dyDescent="0.2">
      <c r="A94" s="8">
        <v>81</v>
      </c>
      <c r="B94" s="57" t="s">
        <v>23</v>
      </c>
      <c r="C94" s="10">
        <f t="shared" si="65"/>
        <v>24.207099999999969</v>
      </c>
      <c r="D94" s="10">
        <f t="shared" si="62"/>
        <v>7.2298000000000116</v>
      </c>
      <c r="E94" s="10">
        <f t="shared" si="65"/>
        <v>3.4904999999999973</v>
      </c>
      <c r="F94" s="10">
        <f t="shared" si="62"/>
        <v>6.8200999999999965</v>
      </c>
      <c r="G94" s="10">
        <f t="shared" si="62"/>
        <v>6.6667000000000201</v>
      </c>
      <c r="H94" s="10">
        <f t="shared" si="65"/>
        <v>24.416599999999903</v>
      </c>
      <c r="I94" s="10">
        <f t="shared" si="65"/>
        <v>-9.9675000000000296</v>
      </c>
      <c r="J94" s="10">
        <f t="shared" si="63"/>
        <v>6.2078000000000202</v>
      </c>
      <c r="K94" s="10">
        <f t="shared" si="63"/>
        <v>5.6567000000000007</v>
      </c>
      <c r="L94" s="10">
        <f t="shared" si="63"/>
        <v>22.519599999999997</v>
      </c>
      <c r="M94" s="10">
        <f t="shared" si="63"/>
        <v>-25.047663000000057</v>
      </c>
      <c r="N94" s="10">
        <f t="shared" si="63"/>
        <v>11.906923000000035</v>
      </c>
      <c r="O94" s="10">
        <f t="shared" si="63"/>
        <v>-7.867900000002237E-2</v>
      </c>
      <c r="P94" s="10">
        <f t="shared" si="63"/>
        <v>7.9550339999999551</v>
      </c>
      <c r="Q94" s="10">
        <f t="shared" si="63"/>
        <v>-44.830940999999996</v>
      </c>
      <c r="R94" s="9">
        <v>81</v>
      </c>
    </row>
    <row r="95" spans="1:18" s="20" customFormat="1" ht="13.9" customHeight="1" x14ac:dyDescent="0.2">
      <c r="A95" s="8">
        <v>82</v>
      </c>
      <c r="B95" s="57" t="s">
        <v>24</v>
      </c>
      <c r="C95" s="10">
        <f t="shared" si="65"/>
        <v>-65.606600000000014</v>
      </c>
      <c r="D95" s="10">
        <f t="shared" si="62"/>
        <v>-18.540900000000001</v>
      </c>
      <c r="E95" s="10">
        <f t="shared" si="65"/>
        <v>-17.456599999999998</v>
      </c>
      <c r="F95" s="10">
        <f t="shared" si="62"/>
        <v>-14.572100000000001</v>
      </c>
      <c r="G95" s="10">
        <f t="shared" si="62"/>
        <v>-15.037000000000001</v>
      </c>
      <c r="H95" s="10">
        <f t="shared" si="65"/>
        <v>-34.568299999999994</v>
      </c>
      <c r="I95" s="10">
        <f t="shared" si="65"/>
        <v>-20.676399999999997</v>
      </c>
      <c r="J95" s="10">
        <f t="shared" si="63"/>
        <v>-11.057299999999998</v>
      </c>
      <c r="K95" s="10">
        <f t="shared" si="63"/>
        <v>-7.9734000000000016</v>
      </c>
      <c r="L95" s="10">
        <f t="shared" si="63"/>
        <v>5.1387999999999998</v>
      </c>
      <c r="M95" s="10">
        <f t="shared" si="63"/>
        <v>3.0196890000000138</v>
      </c>
      <c r="N95" s="10">
        <f t="shared" si="63"/>
        <v>14.760977000000004</v>
      </c>
      <c r="O95" s="10">
        <f t="shared" si="63"/>
        <v>-0.87800400000000067</v>
      </c>
      <c r="P95" s="10">
        <f t="shared" si="63"/>
        <v>-9.6195099999999982</v>
      </c>
      <c r="Q95" s="10">
        <f t="shared" si="63"/>
        <v>-1.2437739999999984</v>
      </c>
      <c r="R95" s="9">
        <v>82</v>
      </c>
    </row>
    <row r="96" spans="1:18" s="20" customFormat="1" ht="13.9" customHeight="1" x14ac:dyDescent="0.2">
      <c r="A96" s="8">
        <v>83</v>
      </c>
      <c r="B96" s="57" t="s">
        <v>25</v>
      </c>
      <c r="C96" s="10">
        <f t="shared" si="65"/>
        <v>-859.54</v>
      </c>
      <c r="D96" s="10">
        <f t="shared" si="62"/>
        <v>-352.99</v>
      </c>
      <c r="E96" s="10">
        <f t="shared" si="65"/>
        <v>-63.53</v>
      </c>
      <c r="F96" s="10">
        <f t="shared" si="62"/>
        <v>-349.5</v>
      </c>
      <c r="G96" s="10">
        <f t="shared" si="62"/>
        <v>-93.52000000000001</v>
      </c>
      <c r="H96" s="10">
        <f t="shared" si="65"/>
        <v>-930.93999999999994</v>
      </c>
      <c r="I96" s="10">
        <f t="shared" si="65"/>
        <v>-353.11</v>
      </c>
      <c r="J96" s="10">
        <f t="shared" si="63"/>
        <v>-91.890000000000015</v>
      </c>
      <c r="K96" s="10">
        <f t="shared" si="63"/>
        <v>-359.27</v>
      </c>
      <c r="L96" s="10">
        <f t="shared" si="63"/>
        <v>-126.67</v>
      </c>
      <c r="M96" s="10">
        <f t="shared" si="63"/>
        <v>-1022.3562000000001</v>
      </c>
      <c r="N96" s="10">
        <f t="shared" si="63"/>
        <v>-367.40495600000003</v>
      </c>
      <c r="O96" s="10">
        <f t="shared" si="63"/>
        <v>-143.68284400000002</v>
      </c>
      <c r="P96" s="10">
        <f t="shared" si="63"/>
        <v>-368.69920000000002</v>
      </c>
      <c r="Q96" s="10">
        <f t="shared" si="63"/>
        <v>-142.5692</v>
      </c>
      <c r="R96" s="9">
        <v>83</v>
      </c>
    </row>
    <row r="97" spans="1:18" s="20" customFormat="1" ht="13.9" customHeight="1" x14ac:dyDescent="0.2">
      <c r="A97" s="8">
        <v>84</v>
      </c>
      <c r="B97" s="57" t="s">
        <v>26</v>
      </c>
      <c r="C97" s="10">
        <f t="shared" si="65"/>
        <v>-1840.6144000000006</v>
      </c>
      <c r="D97" s="10">
        <f t="shared" si="62"/>
        <v>-410.99620000000004</v>
      </c>
      <c r="E97" s="10">
        <f t="shared" si="65"/>
        <v>-418.15780000000012</v>
      </c>
      <c r="F97" s="10">
        <f t="shared" si="62"/>
        <v>-449.28880000000009</v>
      </c>
      <c r="G97" s="10">
        <f t="shared" si="62"/>
        <v>-562.17160000000013</v>
      </c>
      <c r="H97" s="10">
        <f t="shared" si="65"/>
        <v>-2629.5241999999994</v>
      </c>
      <c r="I97" s="10">
        <f t="shared" si="65"/>
        <v>-1144.4247999999995</v>
      </c>
      <c r="J97" s="10">
        <f t="shared" si="63"/>
        <v>-710.01250000000005</v>
      </c>
      <c r="K97" s="10">
        <f t="shared" si="63"/>
        <v>-563.36629999999991</v>
      </c>
      <c r="L97" s="10">
        <f t="shared" si="63"/>
        <v>-211.72060000000013</v>
      </c>
      <c r="M97" s="10">
        <f t="shared" si="63"/>
        <v>-1668.7348150000003</v>
      </c>
      <c r="N97" s="10">
        <f t="shared" si="63"/>
        <v>-254.27234599999989</v>
      </c>
      <c r="O97" s="10">
        <f t="shared" si="63"/>
        <v>-645.74299999999982</v>
      </c>
      <c r="P97" s="10">
        <f t="shared" si="63"/>
        <v>-255.64107400000009</v>
      </c>
      <c r="Q97" s="10">
        <f t="shared" si="63"/>
        <v>-513.078395</v>
      </c>
      <c r="R97" s="9">
        <v>84</v>
      </c>
    </row>
    <row r="98" spans="1:18" s="20" customFormat="1" ht="15" customHeight="1" x14ac:dyDescent="0.2">
      <c r="A98" s="8">
        <v>85</v>
      </c>
      <c r="B98" s="56" t="s">
        <v>35</v>
      </c>
      <c r="C98" s="55">
        <f>SUM(C99+C100+C101+C102+C103+C104)</f>
        <v>-124.37949999999999</v>
      </c>
      <c r="D98" s="55">
        <f t="shared" ref="D98:G98" si="66">SUM(D99+D100+D101+D102+D103+D104)</f>
        <v>-18.429599999999994</v>
      </c>
      <c r="E98" s="55">
        <f t="shared" si="66"/>
        <v>-40.311200000000007</v>
      </c>
      <c r="F98" s="55">
        <f t="shared" si="66"/>
        <v>-37.041800000000009</v>
      </c>
      <c r="G98" s="55">
        <f t="shared" si="66"/>
        <v>-28.596899999999984</v>
      </c>
      <c r="H98" s="55">
        <f>SUM(H99+H100+H101+H102+H103+H104)</f>
        <v>-70.208799999999997</v>
      </c>
      <c r="I98" s="55">
        <f t="shared" ref="I98:L98" si="67">SUM(I99+I100+I101+I102+I103+I104)</f>
        <v>-19.514399999999995</v>
      </c>
      <c r="J98" s="55">
        <f t="shared" si="67"/>
        <v>-7.0835999999999988</v>
      </c>
      <c r="K98" s="55">
        <f t="shared" si="67"/>
        <v>-32.251199999999997</v>
      </c>
      <c r="L98" s="55">
        <f t="shared" si="67"/>
        <v>-11.3596</v>
      </c>
      <c r="M98" s="55">
        <f>SUM(M99+M100+M101+M102+M103+M104)</f>
        <v>-31.333206000000033</v>
      </c>
      <c r="N98" s="55">
        <f t="shared" ref="N98:Q98" si="68">SUM(N99+N100+N101+N102+N103+N104)</f>
        <v>-18.173489000000032</v>
      </c>
      <c r="O98" s="55">
        <f t="shared" si="68"/>
        <v>-12.252998999999999</v>
      </c>
      <c r="P98" s="55">
        <f t="shared" si="68"/>
        <v>-0.59305699999999995</v>
      </c>
      <c r="Q98" s="55">
        <f t="shared" si="68"/>
        <v>-0.31366100000000019</v>
      </c>
      <c r="R98" s="9">
        <v>85</v>
      </c>
    </row>
    <row r="99" spans="1:18" s="20" customFormat="1" ht="12.95" customHeight="1" x14ac:dyDescent="0.2">
      <c r="A99" s="8">
        <v>86</v>
      </c>
      <c r="B99" s="57" t="s">
        <v>21</v>
      </c>
      <c r="C99" s="10">
        <f t="shared" ref="C99:C104" si="69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0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1">N99+O99+P99+Q99</f>
        <v>0</v>
      </c>
      <c r="N99" s="11">
        <v>0</v>
      </c>
      <c r="O99" s="11">
        <v>0</v>
      </c>
      <c r="P99" s="11">
        <v>0</v>
      </c>
      <c r="Q99" s="11">
        <v>0</v>
      </c>
      <c r="R99" s="9">
        <v>86</v>
      </c>
    </row>
    <row r="100" spans="1:18" s="20" customFormat="1" ht="12.95" customHeight="1" x14ac:dyDescent="0.2">
      <c r="A100" s="8">
        <v>87</v>
      </c>
      <c r="B100" s="57" t="s">
        <v>22</v>
      </c>
      <c r="C100" s="10">
        <f t="shared" si="69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0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1"/>
        <v>0</v>
      </c>
      <c r="N100" s="11">
        <v>0</v>
      </c>
      <c r="O100" s="11">
        <v>0</v>
      </c>
      <c r="P100" s="11">
        <v>0</v>
      </c>
      <c r="Q100" s="11">
        <v>0</v>
      </c>
      <c r="R100" s="9">
        <v>87</v>
      </c>
    </row>
    <row r="101" spans="1:18" s="20" customFormat="1" ht="12.95" customHeight="1" x14ac:dyDescent="0.2">
      <c r="A101" s="8">
        <v>88</v>
      </c>
      <c r="B101" s="57" t="s">
        <v>23</v>
      </c>
      <c r="C101" s="10">
        <f t="shared" si="69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0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1"/>
        <v>0</v>
      </c>
      <c r="N101" s="11">
        <v>0</v>
      </c>
      <c r="O101" s="11">
        <v>0</v>
      </c>
      <c r="P101" s="11">
        <v>0</v>
      </c>
      <c r="Q101" s="11">
        <v>0</v>
      </c>
      <c r="R101" s="9">
        <v>88</v>
      </c>
    </row>
    <row r="102" spans="1:18" s="20" customFormat="1" ht="12.95" customHeight="1" x14ac:dyDescent="0.2">
      <c r="A102" s="8">
        <v>89</v>
      </c>
      <c r="B102" s="57" t="s">
        <v>24</v>
      </c>
      <c r="C102" s="10">
        <f t="shared" si="69"/>
        <v>-23.624499999999998</v>
      </c>
      <c r="D102" s="10">
        <v>-5.4893999999999998</v>
      </c>
      <c r="E102" s="10">
        <v>-7.9987000000000004</v>
      </c>
      <c r="F102" s="10">
        <v>-4.7134</v>
      </c>
      <c r="G102" s="10">
        <v>-5.423</v>
      </c>
      <c r="H102" s="10">
        <f t="shared" si="70"/>
        <v>-25.548300000000001</v>
      </c>
      <c r="I102" s="11">
        <v>-5.1232999999999995</v>
      </c>
      <c r="J102" s="11">
        <v>-9.8066999999999993</v>
      </c>
      <c r="K102" s="11">
        <v>-4.8259999999999996</v>
      </c>
      <c r="L102" s="11">
        <v>-5.7923</v>
      </c>
      <c r="M102" s="10">
        <f t="shared" si="71"/>
        <v>-18.114840000000001</v>
      </c>
      <c r="N102" s="11">
        <v>-5.8806000000000003</v>
      </c>
      <c r="O102" s="11">
        <v>-4.1779799999999998</v>
      </c>
      <c r="P102" s="11">
        <v>-3.8499300000000001</v>
      </c>
      <c r="Q102" s="11">
        <v>-4.2063300000000003</v>
      </c>
      <c r="R102" s="9">
        <v>89</v>
      </c>
    </row>
    <row r="103" spans="1:18" s="20" customFormat="1" ht="12.95" customHeight="1" x14ac:dyDescent="0.2">
      <c r="A103" s="8">
        <v>90</v>
      </c>
      <c r="B103" s="57" t="s">
        <v>25</v>
      </c>
      <c r="C103" s="10">
        <f t="shared" si="69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0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1"/>
        <v>0</v>
      </c>
      <c r="N103" s="11">
        <v>0</v>
      </c>
      <c r="O103" s="11">
        <v>0</v>
      </c>
      <c r="P103" s="11">
        <v>0</v>
      </c>
      <c r="Q103" s="11">
        <v>0</v>
      </c>
      <c r="R103" s="9">
        <v>90</v>
      </c>
    </row>
    <row r="104" spans="1:18" s="20" customFormat="1" ht="12.95" customHeight="1" x14ac:dyDescent="0.2">
      <c r="A104" s="8">
        <v>91</v>
      </c>
      <c r="B104" s="57" t="s">
        <v>26</v>
      </c>
      <c r="C104" s="10">
        <f t="shared" si="69"/>
        <v>-100.755</v>
      </c>
      <c r="D104" s="10">
        <v>-12.940199999999994</v>
      </c>
      <c r="E104" s="10">
        <v>-32.312500000000007</v>
      </c>
      <c r="F104" s="10">
        <v>-32.328400000000009</v>
      </c>
      <c r="G104" s="10">
        <v>-23.173899999999982</v>
      </c>
      <c r="H104" s="10">
        <f t="shared" si="70"/>
        <v>-44.660499999999992</v>
      </c>
      <c r="I104" s="11">
        <v>-14.391099999999994</v>
      </c>
      <c r="J104" s="11">
        <v>2.7231000000000001</v>
      </c>
      <c r="K104" s="11">
        <v>-27.425199999999997</v>
      </c>
      <c r="L104" s="11">
        <v>-5.5673000000000004</v>
      </c>
      <c r="M104" s="10">
        <f t="shared" si="71"/>
        <v>-13.21836600000003</v>
      </c>
      <c r="N104" s="11">
        <v>-12.292889000000031</v>
      </c>
      <c r="O104" s="11">
        <v>-8.0750189999999993</v>
      </c>
      <c r="P104" s="11">
        <v>3.2568730000000001</v>
      </c>
      <c r="Q104" s="11">
        <v>3.8926690000000002</v>
      </c>
      <c r="R104" s="9">
        <v>91</v>
      </c>
    </row>
    <row r="105" spans="1:18" s="20" customFormat="1" ht="15.95" customHeight="1" x14ac:dyDescent="0.2">
      <c r="A105" s="8">
        <v>92</v>
      </c>
      <c r="B105" s="8" t="s">
        <v>36</v>
      </c>
      <c r="C105" s="55">
        <f>SUM(C106+C107+C108+C109+C110+C111)</f>
        <v>5823.2727999999988</v>
      </c>
      <c r="D105" s="55">
        <f t="shared" ref="D105:G105" si="72">SUM(D106+D107+D108+D109+D110+D111)</f>
        <v>794.10750000000007</v>
      </c>
      <c r="E105" s="55">
        <f t="shared" si="72"/>
        <v>1049.0628000000002</v>
      </c>
      <c r="F105" s="55">
        <f t="shared" si="72"/>
        <v>1854.7730999999999</v>
      </c>
      <c r="G105" s="55">
        <f t="shared" si="72"/>
        <v>2125.3294000000001</v>
      </c>
      <c r="H105" s="55">
        <f>SUM(H106+H107+H108+H109+H110+H111)</f>
        <v>6381.7087000000001</v>
      </c>
      <c r="I105" s="55">
        <f t="shared" ref="I105:L105" si="73">SUM(I106+I107+I108+I109+I110+I111)</f>
        <v>1502.5089</v>
      </c>
      <c r="J105" s="55">
        <f t="shared" si="73"/>
        <v>1575.2680999999995</v>
      </c>
      <c r="K105" s="55">
        <f t="shared" si="73"/>
        <v>2418.6356999999998</v>
      </c>
      <c r="L105" s="55">
        <f t="shared" si="73"/>
        <v>885.29599999999982</v>
      </c>
      <c r="M105" s="55">
        <f>SUM(M106+M107+M108+M109+M110+M111)</f>
        <v>5250.693870000001</v>
      </c>
      <c r="N105" s="55">
        <f t="shared" ref="N105:Q105" si="74">SUM(N106+N107+N108+N109+N110+N111)</f>
        <v>1243.2256999999997</v>
      </c>
      <c r="O105" s="55">
        <f t="shared" si="74"/>
        <v>316.34107399999959</v>
      </c>
      <c r="P105" s="55">
        <f t="shared" si="74"/>
        <v>1778.4419550000002</v>
      </c>
      <c r="Q105" s="55">
        <f t="shared" si="74"/>
        <v>1912.6851410000004</v>
      </c>
      <c r="R105" s="9">
        <v>92</v>
      </c>
    </row>
    <row r="106" spans="1:18" s="20" customFormat="1" ht="14.1" customHeight="1" x14ac:dyDescent="0.2">
      <c r="A106" s="8">
        <v>93</v>
      </c>
      <c r="B106" s="56" t="s">
        <v>21</v>
      </c>
      <c r="C106" s="10">
        <f>SUM(C113+C120)</f>
        <v>-206.48669999999993</v>
      </c>
      <c r="D106" s="10">
        <f t="shared" ref="D106:G111" si="75">SUM(D113+D120)</f>
        <v>-55.099999999999994</v>
      </c>
      <c r="E106" s="10">
        <f t="shared" si="75"/>
        <v>-33.549399999999977</v>
      </c>
      <c r="F106" s="10">
        <f t="shared" si="75"/>
        <v>-72.476299999999966</v>
      </c>
      <c r="G106" s="10">
        <f t="shared" si="75"/>
        <v>-45.361000000000004</v>
      </c>
      <c r="H106" s="10">
        <f>SUM(H113+H120)</f>
        <v>-225.66190000000006</v>
      </c>
      <c r="I106" s="10">
        <f t="shared" ref="I106:Q111" si="76">SUM(I113+I120)</f>
        <v>-123.04769999999999</v>
      </c>
      <c r="J106" s="10">
        <f t="shared" si="76"/>
        <v>63.782600000000002</v>
      </c>
      <c r="K106" s="10">
        <f t="shared" si="76"/>
        <v>-84.719300000000018</v>
      </c>
      <c r="L106" s="10">
        <f t="shared" si="76"/>
        <v>-81.677500000000038</v>
      </c>
      <c r="M106" s="10">
        <f>SUM(M113+M120)</f>
        <v>-295.96683899999999</v>
      </c>
      <c r="N106" s="10">
        <f t="shared" ref="N106:Q106" si="77">SUM(N113+N120)</f>
        <v>-39.411829999999981</v>
      </c>
      <c r="O106" s="10">
        <f t="shared" si="77"/>
        <v>-102.76613899999994</v>
      </c>
      <c r="P106" s="10">
        <f t="shared" si="77"/>
        <v>-80.664883999999986</v>
      </c>
      <c r="Q106" s="10">
        <f t="shared" si="77"/>
        <v>-73.123986000000031</v>
      </c>
      <c r="R106" s="9">
        <v>93</v>
      </c>
    </row>
    <row r="107" spans="1:18" s="20" customFormat="1" ht="14.1" customHeight="1" x14ac:dyDescent="0.2">
      <c r="A107" s="8">
        <v>94</v>
      </c>
      <c r="B107" s="56" t="s">
        <v>22</v>
      </c>
      <c r="C107" s="10">
        <f t="shared" ref="C107:I111" si="78">SUM(C114+C121)</f>
        <v>1251.2491999999993</v>
      </c>
      <c r="D107" s="10">
        <f t="shared" si="75"/>
        <v>-238.09200000000016</v>
      </c>
      <c r="E107" s="10">
        <f t="shared" si="78"/>
        <v>235.67609999999979</v>
      </c>
      <c r="F107" s="10">
        <f t="shared" si="75"/>
        <v>890.70589999999993</v>
      </c>
      <c r="G107" s="10">
        <f t="shared" si="75"/>
        <v>362.95919999999984</v>
      </c>
      <c r="H107" s="10">
        <f t="shared" si="78"/>
        <v>557.71810000000005</v>
      </c>
      <c r="I107" s="10">
        <f t="shared" si="78"/>
        <v>-176.43679999999995</v>
      </c>
      <c r="J107" s="10">
        <f t="shared" si="76"/>
        <v>165.9777</v>
      </c>
      <c r="K107" s="10">
        <f t="shared" si="76"/>
        <v>957.75559999999996</v>
      </c>
      <c r="L107" s="10">
        <f t="shared" si="76"/>
        <v>-389.57839999999999</v>
      </c>
      <c r="M107" s="10">
        <f t="shared" si="76"/>
        <v>-946.83047300000021</v>
      </c>
      <c r="N107" s="10">
        <f t="shared" si="76"/>
        <v>481.53567199999986</v>
      </c>
      <c r="O107" s="10">
        <f t="shared" si="76"/>
        <v>-532.44800699999996</v>
      </c>
      <c r="P107" s="10">
        <f t="shared" si="76"/>
        <v>-570.08744200000001</v>
      </c>
      <c r="Q107" s="10">
        <f t="shared" si="76"/>
        <v>-325.83069600000022</v>
      </c>
      <c r="R107" s="9">
        <v>94</v>
      </c>
    </row>
    <row r="108" spans="1:18" s="20" customFormat="1" ht="14.1" customHeight="1" x14ac:dyDescent="0.2">
      <c r="A108" s="8">
        <v>95</v>
      </c>
      <c r="B108" s="56" t="s">
        <v>23</v>
      </c>
      <c r="C108" s="10">
        <f t="shared" si="78"/>
        <v>65.556200000000075</v>
      </c>
      <c r="D108" s="10">
        <f t="shared" si="75"/>
        <v>19.018000000000022</v>
      </c>
      <c r="E108" s="10">
        <f t="shared" si="78"/>
        <v>1.1967000000000354</v>
      </c>
      <c r="F108" s="10">
        <f t="shared" si="75"/>
        <v>29.807899999999997</v>
      </c>
      <c r="G108" s="10">
        <f t="shared" si="75"/>
        <v>15.533600000000007</v>
      </c>
      <c r="H108" s="10">
        <f t="shared" si="78"/>
        <v>-59.595299999999895</v>
      </c>
      <c r="I108" s="10">
        <f t="shared" si="78"/>
        <v>11.323800000000034</v>
      </c>
      <c r="J108" s="10">
        <f t="shared" si="76"/>
        <v>12.664300000000019</v>
      </c>
      <c r="K108" s="10">
        <f t="shared" si="76"/>
        <v>-16.90390000000005</v>
      </c>
      <c r="L108" s="10">
        <f t="shared" si="76"/>
        <v>-66.679499999999933</v>
      </c>
      <c r="M108" s="10">
        <f t="shared" si="76"/>
        <v>139.56750600000009</v>
      </c>
      <c r="N108" s="10">
        <f t="shared" si="76"/>
        <v>2.5976450000000568</v>
      </c>
      <c r="O108" s="10">
        <f t="shared" si="76"/>
        <v>79.196013999999991</v>
      </c>
      <c r="P108" s="10">
        <f t="shared" si="76"/>
        <v>50.629111999999907</v>
      </c>
      <c r="Q108" s="10">
        <f t="shared" si="76"/>
        <v>7.1447350000000824</v>
      </c>
      <c r="R108" s="9">
        <v>95</v>
      </c>
    </row>
    <row r="109" spans="1:18" s="20" customFormat="1" ht="14.1" customHeight="1" x14ac:dyDescent="0.2">
      <c r="A109" s="8">
        <v>96</v>
      </c>
      <c r="B109" s="56" t="s">
        <v>24</v>
      </c>
      <c r="C109" s="10">
        <f t="shared" si="78"/>
        <v>-107.08820000000003</v>
      </c>
      <c r="D109" s="10">
        <f t="shared" si="75"/>
        <v>-306.55840000000001</v>
      </c>
      <c r="E109" s="10">
        <f t="shared" si="78"/>
        <v>-302.72879999999998</v>
      </c>
      <c r="F109" s="10">
        <f t="shared" si="75"/>
        <v>-398.85150000000004</v>
      </c>
      <c r="G109" s="10">
        <f t="shared" si="75"/>
        <v>901.05050000000006</v>
      </c>
      <c r="H109" s="10">
        <f t="shared" si="78"/>
        <v>-1005.6066</v>
      </c>
      <c r="I109" s="10">
        <f t="shared" si="78"/>
        <v>-433.04399999999998</v>
      </c>
      <c r="J109" s="10">
        <f t="shared" si="76"/>
        <v>-564.91420000000005</v>
      </c>
      <c r="K109" s="10">
        <f t="shared" si="76"/>
        <v>-300.33630000000005</v>
      </c>
      <c r="L109" s="10">
        <f t="shared" si="76"/>
        <v>292.68790000000001</v>
      </c>
      <c r="M109" s="10">
        <f t="shared" si="76"/>
        <v>-493.28716199999997</v>
      </c>
      <c r="N109" s="10">
        <f t="shared" si="76"/>
        <v>-351.40938600000004</v>
      </c>
      <c r="O109" s="10">
        <f t="shared" si="76"/>
        <v>-93.810778000000028</v>
      </c>
      <c r="P109" s="10">
        <f t="shared" si="76"/>
        <v>-427.10398900000001</v>
      </c>
      <c r="Q109" s="10">
        <f t="shared" si="76"/>
        <v>379.03699100000006</v>
      </c>
      <c r="R109" s="9">
        <v>96</v>
      </c>
    </row>
    <row r="110" spans="1:18" s="20" customFormat="1" ht="14.1" customHeight="1" x14ac:dyDescent="0.2">
      <c r="A110" s="8">
        <v>97</v>
      </c>
      <c r="B110" s="56" t="s">
        <v>25</v>
      </c>
      <c r="C110" s="10">
        <f t="shared" si="78"/>
        <v>1435.33</v>
      </c>
      <c r="D110" s="10">
        <f t="shared" si="75"/>
        <v>182.52999999999997</v>
      </c>
      <c r="E110" s="10">
        <f t="shared" si="78"/>
        <v>912.77</v>
      </c>
      <c r="F110" s="10">
        <f t="shared" si="75"/>
        <v>224.81</v>
      </c>
      <c r="G110" s="10">
        <f t="shared" si="75"/>
        <v>115.22</v>
      </c>
      <c r="H110" s="10">
        <f t="shared" si="78"/>
        <v>2171.19</v>
      </c>
      <c r="I110" s="10">
        <f t="shared" si="78"/>
        <v>50.19</v>
      </c>
      <c r="J110" s="10">
        <f t="shared" si="76"/>
        <v>1154.8499999999999</v>
      </c>
      <c r="K110" s="10">
        <f t="shared" si="76"/>
        <v>189.88</v>
      </c>
      <c r="L110" s="10">
        <f t="shared" si="76"/>
        <v>776.27</v>
      </c>
      <c r="M110" s="10">
        <f t="shared" si="76"/>
        <v>3642.6309999999999</v>
      </c>
      <c r="N110" s="10">
        <f t="shared" si="76"/>
        <v>-108.911281</v>
      </c>
      <c r="O110" s="10">
        <f t="shared" si="76"/>
        <v>131.23718100000002</v>
      </c>
      <c r="P110" s="10">
        <f t="shared" si="76"/>
        <v>2026.5197000000001</v>
      </c>
      <c r="Q110" s="10">
        <f t="shared" si="76"/>
        <v>1593.7854</v>
      </c>
      <c r="R110" s="9">
        <v>97</v>
      </c>
    </row>
    <row r="111" spans="1:18" s="20" customFormat="1" ht="14.1" customHeight="1" x14ac:dyDescent="0.2">
      <c r="A111" s="8">
        <v>98</v>
      </c>
      <c r="B111" s="56" t="s">
        <v>26</v>
      </c>
      <c r="C111" s="10">
        <f t="shared" si="78"/>
        <v>3384.7123000000001</v>
      </c>
      <c r="D111" s="10">
        <f t="shared" si="75"/>
        <v>1192.3099000000002</v>
      </c>
      <c r="E111" s="10">
        <f t="shared" si="78"/>
        <v>235.6982000000003</v>
      </c>
      <c r="F111" s="10">
        <f t="shared" si="75"/>
        <v>1180.7770999999998</v>
      </c>
      <c r="G111" s="10">
        <f t="shared" si="75"/>
        <v>775.92710000000022</v>
      </c>
      <c r="H111" s="10">
        <f t="shared" si="78"/>
        <v>4943.6643999999997</v>
      </c>
      <c r="I111" s="10">
        <f t="shared" si="78"/>
        <v>2173.5236</v>
      </c>
      <c r="J111" s="10">
        <f t="shared" si="76"/>
        <v>742.90769999999964</v>
      </c>
      <c r="K111" s="10">
        <f t="shared" si="76"/>
        <v>1672.9596000000001</v>
      </c>
      <c r="L111" s="10">
        <f t="shared" si="76"/>
        <v>354.27349999999984</v>
      </c>
      <c r="M111" s="10">
        <f t="shared" si="76"/>
        <v>3204.5798380000006</v>
      </c>
      <c r="N111" s="10">
        <f t="shared" si="76"/>
        <v>1258.8248799999999</v>
      </c>
      <c r="O111" s="10">
        <f t="shared" si="76"/>
        <v>834.93280299999958</v>
      </c>
      <c r="P111" s="10">
        <f t="shared" si="76"/>
        <v>779.14945800000021</v>
      </c>
      <c r="Q111" s="10">
        <f t="shared" si="76"/>
        <v>331.67269700000031</v>
      </c>
      <c r="R111" s="9">
        <v>98</v>
      </c>
    </row>
    <row r="112" spans="1:18" s="20" customFormat="1" ht="15" customHeight="1" x14ac:dyDescent="0.2">
      <c r="A112" s="8">
        <v>99</v>
      </c>
      <c r="B112" s="56" t="s">
        <v>37</v>
      </c>
      <c r="C112" s="55">
        <f>SUM(C113+C114+C115+C116+C117+C118)</f>
        <v>25.209499999999998</v>
      </c>
      <c r="D112" s="55">
        <f t="shared" ref="D112:G112" si="79">SUM(D113+D114+D115+D116+D117+D118)</f>
        <v>6.5049000000000001</v>
      </c>
      <c r="E112" s="55">
        <f t="shared" si="79"/>
        <v>6.2016</v>
      </c>
      <c r="F112" s="55">
        <f t="shared" si="79"/>
        <v>6.0030000000000001</v>
      </c>
      <c r="G112" s="55">
        <f t="shared" si="79"/>
        <v>6.5</v>
      </c>
      <c r="H112" s="55">
        <f>SUM(H113+H114+H115+H116+H117+H118)</f>
        <v>22.650299999999998</v>
      </c>
      <c r="I112" s="55">
        <f t="shared" ref="I112:L112" si="80">SUM(I113+I114+I115+I116+I117+I118)</f>
        <v>5.5237999999999996</v>
      </c>
      <c r="J112" s="55">
        <f t="shared" si="80"/>
        <v>5.5227000000000004</v>
      </c>
      <c r="K112" s="55">
        <f t="shared" si="80"/>
        <v>5.8018999999999998</v>
      </c>
      <c r="L112" s="55">
        <f t="shared" si="80"/>
        <v>5.8018999999999998</v>
      </c>
      <c r="M112" s="55">
        <f>SUM(M113+M114+M115+M116+M117+M118)</f>
        <v>22.118534999999998</v>
      </c>
      <c r="N112" s="55">
        <f t="shared" ref="N112:Q112" si="81">SUM(N113+N114+N115+N116+N117+N118)</f>
        <v>5.5956929999999998</v>
      </c>
      <c r="O112" s="55">
        <f t="shared" si="81"/>
        <v>5.3184610000000001</v>
      </c>
      <c r="P112" s="55">
        <f t="shared" si="81"/>
        <v>5.4025059999999998</v>
      </c>
      <c r="Q112" s="55">
        <f t="shared" si="81"/>
        <v>5.8018749999999999</v>
      </c>
      <c r="R112" s="9">
        <v>99</v>
      </c>
    </row>
    <row r="113" spans="1:18" s="20" customFormat="1" ht="14.1" customHeight="1" x14ac:dyDescent="0.2">
      <c r="A113" s="8">
        <v>100</v>
      </c>
      <c r="B113" s="57" t="s">
        <v>21</v>
      </c>
      <c r="C113" s="10">
        <f t="shared" ref="C113:C118" si="82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3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4">N113+O113+P113+Q113</f>
        <v>0</v>
      </c>
      <c r="N113" s="10">
        <v>0</v>
      </c>
      <c r="O113" s="10">
        <v>0</v>
      </c>
      <c r="P113" s="10">
        <v>0</v>
      </c>
      <c r="Q113" s="10">
        <v>0</v>
      </c>
      <c r="R113" s="9">
        <v>100</v>
      </c>
    </row>
    <row r="114" spans="1:18" s="20" customFormat="1" ht="14.1" customHeight="1" x14ac:dyDescent="0.2">
      <c r="A114" s="8">
        <v>101</v>
      </c>
      <c r="B114" s="57" t="s">
        <v>22</v>
      </c>
      <c r="C114" s="10">
        <f t="shared" si="82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3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4"/>
        <v>0</v>
      </c>
      <c r="N114" s="10">
        <v>0</v>
      </c>
      <c r="O114" s="10">
        <v>0</v>
      </c>
      <c r="P114" s="10">
        <v>0</v>
      </c>
      <c r="Q114" s="10">
        <v>0</v>
      </c>
      <c r="R114" s="9">
        <v>101</v>
      </c>
    </row>
    <row r="115" spans="1:18" s="20" customFormat="1" ht="14.1" customHeight="1" x14ac:dyDescent="0.2">
      <c r="A115" s="8">
        <v>102</v>
      </c>
      <c r="B115" s="57" t="s">
        <v>23</v>
      </c>
      <c r="C115" s="10">
        <f t="shared" si="82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3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4"/>
        <v>0</v>
      </c>
      <c r="N115" s="10">
        <v>0</v>
      </c>
      <c r="O115" s="10">
        <v>0</v>
      </c>
      <c r="P115" s="10">
        <v>0</v>
      </c>
      <c r="Q115" s="10">
        <v>0</v>
      </c>
      <c r="R115" s="9">
        <v>102</v>
      </c>
    </row>
    <row r="116" spans="1:18" s="20" customFormat="1" ht="14.1" customHeight="1" x14ac:dyDescent="0.2">
      <c r="A116" s="8">
        <v>103</v>
      </c>
      <c r="B116" s="57" t="s">
        <v>24</v>
      </c>
      <c r="C116" s="10">
        <f t="shared" si="82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3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4"/>
        <v>0</v>
      </c>
      <c r="N116" s="10">
        <v>0</v>
      </c>
      <c r="O116" s="10">
        <v>0</v>
      </c>
      <c r="P116" s="10">
        <v>0</v>
      </c>
      <c r="Q116" s="10">
        <v>0</v>
      </c>
      <c r="R116" s="9">
        <v>103</v>
      </c>
    </row>
    <row r="117" spans="1:18" s="20" customFormat="1" ht="14.1" customHeight="1" x14ac:dyDescent="0.2">
      <c r="A117" s="8">
        <v>104</v>
      </c>
      <c r="B117" s="57" t="s">
        <v>25</v>
      </c>
      <c r="C117" s="10">
        <f t="shared" si="82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3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4"/>
        <v>0</v>
      </c>
      <c r="N117" s="11">
        <v>0</v>
      </c>
      <c r="O117" s="11">
        <v>0</v>
      </c>
      <c r="P117" s="11">
        <v>0</v>
      </c>
      <c r="Q117" s="11">
        <v>0</v>
      </c>
      <c r="R117" s="9">
        <v>104</v>
      </c>
    </row>
    <row r="118" spans="1:18" s="20" customFormat="1" ht="14.1" customHeight="1" x14ac:dyDescent="0.2">
      <c r="A118" s="8">
        <v>105</v>
      </c>
      <c r="B118" s="57" t="s">
        <v>26</v>
      </c>
      <c r="C118" s="10">
        <f t="shared" si="82"/>
        <v>25.209499999999998</v>
      </c>
      <c r="D118" s="10">
        <v>6.5049000000000001</v>
      </c>
      <c r="E118" s="10">
        <v>6.2016</v>
      </c>
      <c r="F118" s="10">
        <v>6.0030000000000001</v>
      </c>
      <c r="G118" s="10">
        <v>6.5</v>
      </c>
      <c r="H118" s="10">
        <f t="shared" si="83"/>
        <v>22.650299999999998</v>
      </c>
      <c r="I118" s="11">
        <v>5.5237999999999996</v>
      </c>
      <c r="J118" s="11">
        <v>5.5227000000000004</v>
      </c>
      <c r="K118" s="11">
        <v>5.8018999999999998</v>
      </c>
      <c r="L118" s="11">
        <v>5.8018999999999998</v>
      </c>
      <c r="M118" s="10">
        <f t="shared" si="84"/>
        <v>22.118534999999998</v>
      </c>
      <c r="N118" s="11">
        <v>5.5956929999999998</v>
      </c>
      <c r="O118" s="11">
        <v>5.3184610000000001</v>
      </c>
      <c r="P118" s="11">
        <v>5.4025059999999998</v>
      </c>
      <c r="Q118" s="11">
        <v>5.8018749999999999</v>
      </c>
      <c r="R118" s="9">
        <v>105</v>
      </c>
    </row>
    <row r="119" spans="1:18" s="20" customFormat="1" ht="15" customHeight="1" x14ac:dyDescent="0.2">
      <c r="A119" s="8">
        <v>106</v>
      </c>
      <c r="B119" s="56" t="s">
        <v>38</v>
      </c>
      <c r="C119" s="55">
        <f>SUM(C120+C121+C122+C123+C124+C125)</f>
        <v>5798.0632999999998</v>
      </c>
      <c r="D119" s="55">
        <f t="shared" ref="D119:G119" si="85">SUM(D120+D121+D122+D123+D124+D125)</f>
        <v>787.60260000000017</v>
      </c>
      <c r="E119" s="55">
        <f t="shared" si="85"/>
        <v>1042.8612000000003</v>
      </c>
      <c r="F119" s="55">
        <f t="shared" si="85"/>
        <v>1848.7700999999997</v>
      </c>
      <c r="G119" s="55">
        <f t="shared" si="85"/>
        <v>2118.8294000000001</v>
      </c>
      <c r="H119" s="55">
        <f>SUM(H120+H121+H122+H123+H124+H125)</f>
        <v>6359.0583999999999</v>
      </c>
      <c r="I119" s="55">
        <f t="shared" ref="I119:L119" si="86">SUM(I120+I121+I122+I123+I124+I125)</f>
        <v>1496.9851000000001</v>
      </c>
      <c r="J119" s="55">
        <f t="shared" si="86"/>
        <v>1569.7453999999996</v>
      </c>
      <c r="K119" s="55">
        <f t="shared" si="86"/>
        <v>2412.8338000000003</v>
      </c>
      <c r="L119" s="55">
        <f t="shared" si="86"/>
        <v>879.49409999999989</v>
      </c>
      <c r="M119" s="55">
        <f>SUM(M120+M121+M122+M123+M124+M125)</f>
        <v>5228.5753350000005</v>
      </c>
      <c r="N119" s="55">
        <f t="shared" ref="N119:Q119" si="87">SUM(N120+N121+N122+N123+N124+N125)</f>
        <v>1237.6300069999998</v>
      </c>
      <c r="O119" s="55">
        <f t="shared" si="87"/>
        <v>311.02261299999964</v>
      </c>
      <c r="P119" s="55">
        <f t="shared" si="87"/>
        <v>1773.0394490000001</v>
      </c>
      <c r="Q119" s="55">
        <f t="shared" si="87"/>
        <v>1906.8832660000003</v>
      </c>
      <c r="R119" s="9">
        <v>106</v>
      </c>
    </row>
    <row r="120" spans="1:18" s="20" customFormat="1" ht="14.1" customHeight="1" x14ac:dyDescent="0.2">
      <c r="A120" s="8">
        <v>107</v>
      </c>
      <c r="B120" s="57" t="s">
        <v>21</v>
      </c>
      <c r="C120" s="10">
        <f t="shared" ref="C120:Q124" si="88">SUM(C127+C148+C155)</f>
        <v>-206.48669999999993</v>
      </c>
      <c r="D120" s="10">
        <f t="shared" si="88"/>
        <v>-55.099999999999994</v>
      </c>
      <c r="E120" s="10">
        <f t="shared" si="88"/>
        <v>-33.549399999999977</v>
      </c>
      <c r="F120" s="10">
        <f t="shared" si="88"/>
        <v>-72.476299999999966</v>
      </c>
      <c r="G120" s="10">
        <f t="shared" si="88"/>
        <v>-45.361000000000004</v>
      </c>
      <c r="H120" s="10">
        <f t="shared" si="88"/>
        <v>-225.66190000000006</v>
      </c>
      <c r="I120" s="10">
        <f t="shared" si="88"/>
        <v>-123.04769999999999</v>
      </c>
      <c r="J120" s="10">
        <f t="shared" si="88"/>
        <v>63.782600000000002</v>
      </c>
      <c r="K120" s="10">
        <f t="shared" si="88"/>
        <v>-84.719300000000018</v>
      </c>
      <c r="L120" s="10">
        <f t="shared" si="88"/>
        <v>-81.677500000000038</v>
      </c>
      <c r="M120" s="10">
        <f t="shared" si="88"/>
        <v>-295.96683899999999</v>
      </c>
      <c r="N120" s="10">
        <f t="shared" si="88"/>
        <v>-39.411829999999981</v>
      </c>
      <c r="O120" s="10">
        <f t="shared" si="88"/>
        <v>-102.76613899999994</v>
      </c>
      <c r="P120" s="10">
        <f t="shared" si="88"/>
        <v>-80.664883999999986</v>
      </c>
      <c r="Q120" s="10">
        <f t="shared" si="88"/>
        <v>-73.123986000000031</v>
      </c>
      <c r="R120" s="9">
        <v>107</v>
      </c>
    </row>
    <row r="121" spans="1:18" s="20" customFormat="1" ht="14.1" customHeight="1" x14ac:dyDescent="0.2">
      <c r="A121" s="8">
        <v>108</v>
      </c>
      <c r="B121" s="57" t="s">
        <v>22</v>
      </c>
      <c r="C121" s="10">
        <f t="shared" si="88"/>
        <v>1251.2491999999993</v>
      </c>
      <c r="D121" s="10">
        <f t="shared" si="88"/>
        <v>-238.09200000000016</v>
      </c>
      <c r="E121" s="10">
        <f t="shared" si="88"/>
        <v>235.67609999999979</v>
      </c>
      <c r="F121" s="10">
        <f t="shared" si="88"/>
        <v>890.70589999999993</v>
      </c>
      <c r="G121" s="10">
        <f t="shared" si="88"/>
        <v>362.95919999999984</v>
      </c>
      <c r="H121" s="10">
        <f t="shared" si="88"/>
        <v>557.71810000000005</v>
      </c>
      <c r="I121" s="10">
        <f t="shared" si="88"/>
        <v>-176.43679999999995</v>
      </c>
      <c r="J121" s="10">
        <f t="shared" si="88"/>
        <v>165.9777</v>
      </c>
      <c r="K121" s="10">
        <f t="shared" si="88"/>
        <v>957.75559999999996</v>
      </c>
      <c r="L121" s="10">
        <f t="shared" si="88"/>
        <v>-389.57839999999999</v>
      </c>
      <c r="M121" s="10">
        <f t="shared" si="88"/>
        <v>-946.83047300000021</v>
      </c>
      <c r="N121" s="10">
        <f t="shared" si="88"/>
        <v>481.53567199999986</v>
      </c>
      <c r="O121" s="10">
        <f t="shared" si="88"/>
        <v>-532.44800699999996</v>
      </c>
      <c r="P121" s="10">
        <f t="shared" si="88"/>
        <v>-570.08744200000001</v>
      </c>
      <c r="Q121" s="10">
        <f t="shared" si="88"/>
        <v>-325.83069600000022</v>
      </c>
      <c r="R121" s="9">
        <v>108</v>
      </c>
    </row>
    <row r="122" spans="1:18" s="20" customFormat="1" ht="14.1" customHeight="1" x14ac:dyDescent="0.2">
      <c r="A122" s="8">
        <v>109</v>
      </c>
      <c r="B122" s="57" t="s">
        <v>23</v>
      </c>
      <c r="C122" s="10">
        <f t="shared" si="88"/>
        <v>65.556200000000075</v>
      </c>
      <c r="D122" s="10">
        <f t="shared" si="88"/>
        <v>19.018000000000022</v>
      </c>
      <c r="E122" s="10">
        <f t="shared" si="88"/>
        <v>1.1967000000000354</v>
      </c>
      <c r="F122" s="10">
        <f t="shared" si="88"/>
        <v>29.807899999999997</v>
      </c>
      <c r="G122" s="10">
        <f t="shared" si="88"/>
        <v>15.533600000000007</v>
      </c>
      <c r="H122" s="10">
        <f t="shared" si="88"/>
        <v>-59.595299999999895</v>
      </c>
      <c r="I122" s="10">
        <f t="shared" si="88"/>
        <v>11.323800000000034</v>
      </c>
      <c r="J122" s="10">
        <f t="shared" si="88"/>
        <v>12.664300000000019</v>
      </c>
      <c r="K122" s="10">
        <f t="shared" si="88"/>
        <v>-16.90390000000005</v>
      </c>
      <c r="L122" s="10">
        <f t="shared" si="88"/>
        <v>-66.679499999999933</v>
      </c>
      <c r="M122" s="10">
        <f t="shared" si="88"/>
        <v>139.56750600000009</v>
      </c>
      <c r="N122" s="10">
        <f t="shared" si="88"/>
        <v>2.5976450000000568</v>
      </c>
      <c r="O122" s="10">
        <f t="shared" si="88"/>
        <v>79.196013999999991</v>
      </c>
      <c r="P122" s="10">
        <f t="shared" si="88"/>
        <v>50.629111999999907</v>
      </c>
      <c r="Q122" s="10">
        <f t="shared" si="88"/>
        <v>7.1447350000000824</v>
      </c>
      <c r="R122" s="9">
        <v>109</v>
      </c>
    </row>
    <row r="123" spans="1:18" s="20" customFormat="1" ht="14.1" customHeight="1" x14ac:dyDescent="0.2">
      <c r="A123" s="8">
        <v>110</v>
      </c>
      <c r="B123" s="57" t="s">
        <v>24</v>
      </c>
      <c r="C123" s="10">
        <f t="shared" si="88"/>
        <v>-107.08820000000003</v>
      </c>
      <c r="D123" s="10">
        <f t="shared" si="88"/>
        <v>-306.55840000000001</v>
      </c>
      <c r="E123" s="10">
        <f t="shared" si="88"/>
        <v>-302.72879999999998</v>
      </c>
      <c r="F123" s="10">
        <f t="shared" si="88"/>
        <v>-398.85150000000004</v>
      </c>
      <c r="G123" s="10">
        <f t="shared" si="88"/>
        <v>901.05050000000006</v>
      </c>
      <c r="H123" s="10">
        <f t="shared" si="88"/>
        <v>-1005.6066</v>
      </c>
      <c r="I123" s="10">
        <f t="shared" si="88"/>
        <v>-433.04399999999998</v>
      </c>
      <c r="J123" s="10">
        <f t="shared" si="88"/>
        <v>-564.91420000000005</v>
      </c>
      <c r="K123" s="10">
        <f t="shared" si="88"/>
        <v>-300.33630000000005</v>
      </c>
      <c r="L123" s="10">
        <f t="shared" si="88"/>
        <v>292.68790000000001</v>
      </c>
      <c r="M123" s="10">
        <f t="shared" si="88"/>
        <v>-493.28716199999997</v>
      </c>
      <c r="N123" s="10">
        <f t="shared" si="88"/>
        <v>-351.40938600000004</v>
      </c>
      <c r="O123" s="10">
        <f t="shared" si="88"/>
        <v>-93.810778000000028</v>
      </c>
      <c r="P123" s="10">
        <f t="shared" si="88"/>
        <v>-427.10398900000001</v>
      </c>
      <c r="Q123" s="10">
        <f t="shared" si="88"/>
        <v>379.03699100000006</v>
      </c>
      <c r="R123" s="9">
        <v>110</v>
      </c>
    </row>
    <row r="124" spans="1:18" s="20" customFormat="1" ht="14.1" customHeight="1" x14ac:dyDescent="0.2">
      <c r="A124" s="8">
        <v>111</v>
      </c>
      <c r="B124" s="57" t="s">
        <v>25</v>
      </c>
      <c r="C124" s="10">
        <f t="shared" si="88"/>
        <v>1435.33</v>
      </c>
      <c r="D124" s="10">
        <f t="shared" si="88"/>
        <v>182.52999999999997</v>
      </c>
      <c r="E124" s="10">
        <f t="shared" si="88"/>
        <v>912.77</v>
      </c>
      <c r="F124" s="10">
        <f t="shared" si="88"/>
        <v>224.81</v>
      </c>
      <c r="G124" s="10">
        <f t="shared" si="88"/>
        <v>115.22</v>
      </c>
      <c r="H124" s="10">
        <f t="shared" si="88"/>
        <v>2171.19</v>
      </c>
      <c r="I124" s="10">
        <f t="shared" si="88"/>
        <v>50.19</v>
      </c>
      <c r="J124" s="10">
        <f t="shared" si="88"/>
        <v>1154.8499999999999</v>
      </c>
      <c r="K124" s="10">
        <f t="shared" si="88"/>
        <v>189.88</v>
      </c>
      <c r="L124" s="10">
        <f t="shared" si="88"/>
        <v>776.27</v>
      </c>
      <c r="M124" s="10">
        <f t="shared" si="88"/>
        <v>3642.6309999999999</v>
      </c>
      <c r="N124" s="10">
        <f t="shared" si="88"/>
        <v>-108.911281</v>
      </c>
      <c r="O124" s="10">
        <f t="shared" si="88"/>
        <v>131.23718100000002</v>
      </c>
      <c r="P124" s="10">
        <f t="shared" si="88"/>
        <v>2026.5197000000001</v>
      </c>
      <c r="Q124" s="10">
        <f t="shared" si="88"/>
        <v>1593.7854</v>
      </c>
      <c r="R124" s="9">
        <v>111</v>
      </c>
    </row>
    <row r="125" spans="1:18" s="20" customFormat="1" ht="14.1" customHeight="1" x14ac:dyDescent="0.2">
      <c r="A125" s="8">
        <v>112</v>
      </c>
      <c r="B125" s="57" t="s">
        <v>26</v>
      </c>
      <c r="C125" s="10">
        <f t="shared" ref="C125:Q125" si="89">SUM(C132+C153+C160+C161)</f>
        <v>3359.5028000000002</v>
      </c>
      <c r="D125" s="10">
        <f t="shared" si="89"/>
        <v>1185.8050000000003</v>
      </c>
      <c r="E125" s="10">
        <f t="shared" si="89"/>
        <v>229.49660000000029</v>
      </c>
      <c r="F125" s="10">
        <f t="shared" si="89"/>
        <v>1174.7740999999999</v>
      </c>
      <c r="G125" s="10">
        <f t="shared" si="89"/>
        <v>769.42710000000022</v>
      </c>
      <c r="H125" s="10">
        <f t="shared" si="89"/>
        <v>4921.0140999999994</v>
      </c>
      <c r="I125" s="10">
        <f t="shared" si="89"/>
        <v>2167.9998000000001</v>
      </c>
      <c r="J125" s="10">
        <f t="shared" si="89"/>
        <v>737.38499999999965</v>
      </c>
      <c r="K125" s="10">
        <f t="shared" si="89"/>
        <v>1667.1577000000002</v>
      </c>
      <c r="L125" s="10">
        <f t="shared" si="89"/>
        <v>348.47159999999985</v>
      </c>
      <c r="M125" s="10">
        <f t="shared" si="89"/>
        <v>3182.4613030000005</v>
      </c>
      <c r="N125" s="10">
        <f t="shared" si="89"/>
        <v>1253.2291869999999</v>
      </c>
      <c r="O125" s="10">
        <f t="shared" si="89"/>
        <v>829.61434199999962</v>
      </c>
      <c r="P125" s="10">
        <f t="shared" si="89"/>
        <v>773.74695200000019</v>
      </c>
      <c r="Q125" s="10">
        <f t="shared" si="89"/>
        <v>325.87082200000032</v>
      </c>
      <c r="R125" s="9">
        <v>112</v>
      </c>
    </row>
    <row r="126" spans="1:18" s="20" customFormat="1" ht="14.1" customHeight="1" x14ac:dyDescent="0.2">
      <c r="A126" s="8">
        <v>113</v>
      </c>
      <c r="B126" s="58" t="s">
        <v>39</v>
      </c>
      <c r="C126" s="12">
        <f>SUM(C127+C128+C129+C130+C131+C132)</f>
        <v>4314.4859999999999</v>
      </c>
      <c r="D126" s="12">
        <f t="shared" ref="D126:G126" si="90">SUM(D127+D128+D129+D130+D131+D132)</f>
        <v>1165.432</v>
      </c>
      <c r="E126" s="12">
        <f t="shared" si="90"/>
        <v>1200.0941000000003</v>
      </c>
      <c r="F126" s="12">
        <f t="shared" si="90"/>
        <v>1058.6263999999999</v>
      </c>
      <c r="G126" s="12">
        <f t="shared" si="90"/>
        <v>890.33350000000007</v>
      </c>
      <c r="H126" s="12">
        <f>SUM(H127+H128+H129+H130+H131+H132)</f>
        <v>5134.0694000000003</v>
      </c>
      <c r="I126" s="12">
        <f t="shared" ref="I126:L126" si="91">SUM(I127+I128+I129+I130+I131+I132)</f>
        <v>1472.1346999999998</v>
      </c>
      <c r="J126" s="12">
        <f t="shared" si="91"/>
        <v>1379.5099</v>
      </c>
      <c r="K126" s="12">
        <f t="shared" si="91"/>
        <v>1050.4073000000001</v>
      </c>
      <c r="L126" s="12">
        <f t="shared" si="91"/>
        <v>1232.0174999999999</v>
      </c>
      <c r="M126" s="12">
        <f>SUM(M127+M128+M129+M130+M131+M132)</f>
        <v>4200.8391929999998</v>
      </c>
      <c r="N126" s="12">
        <f t="shared" ref="N126:Q126" si="92">SUM(N127+N128+N129+N130+N131+N132)</f>
        <v>1002.693897</v>
      </c>
      <c r="O126" s="12">
        <f t="shared" si="92"/>
        <v>1063.0665889999998</v>
      </c>
      <c r="P126" s="12">
        <f t="shared" si="92"/>
        <v>1359.321058</v>
      </c>
      <c r="Q126" s="12">
        <f t="shared" si="92"/>
        <v>775.75764900000013</v>
      </c>
      <c r="R126" s="9">
        <v>113</v>
      </c>
    </row>
    <row r="127" spans="1:18" s="20" customFormat="1" ht="12.95" customHeight="1" x14ac:dyDescent="0.2">
      <c r="A127" s="8">
        <v>114</v>
      </c>
      <c r="B127" s="59" t="s">
        <v>21</v>
      </c>
      <c r="C127" s="10">
        <f>SUM(C134+C141)</f>
        <v>346.49179999999996</v>
      </c>
      <c r="D127" s="10">
        <f t="shared" ref="D127:I132" si="93">SUM(D134+D141)</f>
        <v>89.518500000000017</v>
      </c>
      <c r="E127" s="10">
        <f t="shared" si="93"/>
        <v>111.42649999999999</v>
      </c>
      <c r="F127" s="10">
        <f t="shared" si="93"/>
        <v>111.759</v>
      </c>
      <c r="G127" s="10">
        <f t="shared" si="93"/>
        <v>33.787799999999997</v>
      </c>
      <c r="H127" s="10">
        <f>SUM(H134+H141)</f>
        <v>566.65010000000007</v>
      </c>
      <c r="I127" s="10">
        <f t="shared" ref="I127:Q132" si="94">SUM(I134+I141)</f>
        <v>63.622100000000017</v>
      </c>
      <c r="J127" s="10">
        <f t="shared" si="94"/>
        <v>243.19839999999999</v>
      </c>
      <c r="K127" s="10">
        <f t="shared" si="94"/>
        <v>116.9174</v>
      </c>
      <c r="L127" s="10">
        <f t="shared" si="94"/>
        <v>142.91219999999998</v>
      </c>
      <c r="M127" s="10">
        <f>SUM(M134+M141)</f>
        <v>322.86446799999993</v>
      </c>
      <c r="N127" s="10">
        <f t="shared" ref="N127:Q131" si="95">SUM(N134+N141)</f>
        <v>82.530373000000012</v>
      </c>
      <c r="O127" s="10">
        <f t="shared" si="95"/>
        <v>63.003090000000029</v>
      </c>
      <c r="P127" s="10">
        <f t="shared" si="95"/>
        <v>86.183374000000001</v>
      </c>
      <c r="Q127" s="10">
        <f t="shared" si="95"/>
        <v>91.147630999999976</v>
      </c>
      <c r="R127" s="9">
        <v>114</v>
      </c>
    </row>
    <row r="128" spans="1:18" s="20" customFormat="1" ht="12.95" customHeight="1" x14ac:dyDescent="0.2">
      <c r="A128" s="8">
        <v>115</v>
      </c>
      <c r="B128" s="59" t="s">
        <v>22</v>
      </c>
      <c r="C128" s="10">
        <f>SUM(C135+C142)</f>
        <v>187.13509999999991</v>
      </c>
      <c r="D128" s="10">
        <f t="shared" si="93"/>
        <v>76.247900000000001</v>
      </c>
      <c r="E128" s="10">
        <f t="shared" si="93"/>
        <v>38.123499999999993</v>
      </c>
      <c r="F128" s="10">
        <f t="shared" si="93"/>
        <v>58.910499999999985</v>
      </c>
      <c r="G128" s="10">
        <f t="shared" si="93"/>
        <v>13.853199999999994</v>
      </c>
      <c r="H128" s="10">
        <f>SUM(H135+H142)</f>
        <v>81.761900000000054</v>
      </c>
      <c r="I128" s="10">
        <f t="shared" si="94"/>
        <v>-154.30549999999999</v>
      </c>
      <c r="J128" s="10">
        <f t="shared" si="94"/>
        <v>96.177700000000002</v>
      </c>
      <c r="K128" s="10">
        <f t="shared" si="94"/>
        <v>107.08540000000002</v>
      </c>
      <c r="L128" s="10">
        <f t="shared" si="94"/>
        <v>32.804299999999998</v>
      </c>
      <c r="M128" s="10">
        <f>SUM(M135+M142)</f>
        <v>-118.73027399999995</v>
      </c>
      <c r="N128" s="10">
        <f t="shared" si="95"/>
        <v>-21.099312999999981</v>
      </c>
      <c r="O128" s="10">
        <f t="shared" si="95"/>
        <v>32.936158999999989</v>
      </c>
      <c r="P128" s="10">
        <f t="shared" si="95"/>
        <v>184.74969400000001</v>
      </c>
      <c r="Q128" s="10">
        <f t="shared" si="95"/>
        <v>-315.31681400000002</v>
      </c>
      <c r="R128" s="9">
        <v>115</v>
      </c>
    </row>
    <row r="129" spans="1:18" s="20" customFormat="1" ht="12.95" customHeight="1" x14ac:dyDescent="0.2">
      <c r="A129" s="8">
        <v>116</v>
      </c>
      <c r="B129" s="59" t="s">
        <v>23</v>
      </c>
      <c r="C129" s="10">
        <f>SUM(C136+C143)</f>
        <v>231.23940000000005</v>
      </c>
      <c r="D129" s="10">
        <f t="shared" si="93"/>
        <v>90.325600000000009</v>
      </c>
      <c r="E129" s="10">
        <f t="shared" si="93"/>
        <v>15.533700000000003</v>
      </c>
      <c r="F129" s="10">
        <f t="shared" si="93"/>
        <v>41.386499999999998</v>
      </c>
      <c r="G129" s="10">
        <f t="shared" si="93"/>
        <v>83.993600000000015</v>
      </c>
      <c r="H129" s="10">
        <f>SUM(H136+H143)</f>
        <v>231.10980000000001</v>
      </c>
      <c r="I129" s="10">
        <f t="shared" si="94"/>
        <v>50.103400000000001</v>
      </c>
      <c r="J129" s="10">
        <f t="shared" si="94"/>
        <v>25.039399999999997</v>
      </c>
      <c r="K129" s="10">
        <f t="shared" si="94"/>
        <v>57.107299999999995</v>
      </c>
      <c r="L129" s="10">
        <f t="shared" si="94"/>
        <v>98.859700000000004</v>
      </c>
      <c r="M129" s="10">
        <f>SUM(M136+M143)</f>
        <v>295.05402199999997</v>
      </c>
      <c r="N129" s="10">
        <f t="shared" si="95"/>
        <v>47.419385999999996</v>
      </c>
      <c r="O129" s="10">
        <f t="shared" si="95"/>
        <v>44.290779999999998</v>
      </c>
      <c r="P129" s="10">
        <f t="shared" si="95"/>
        <v>163.16333900000001</v>
      </c>
      <c r="Q129" s="10">
        <f t="shared" si="95"/>
        <v>40.180517000000002</v>
      </c>
      <c r="R129" s="9">
        <v>116</v>
      </c>
    </row>
    <row r="130" spans="1:18" s="20" customFormat="1" ht="12.95" customHeight="1" x14ac:dyDescent="0.2">
      <c r="A130" s="8">
        <v>117</v>
      </c>
      <c r="B130" s="59" t="s">
        <v>24</v>
      </c>
      <c r="C130" s="10">
        <f>SUM(C137+C144)</f>
        <v>0</v>
      </c>
      <c r="D130" s="10">
        <f t="shared" si="93"/>
        <v>0</v>
      </c>
      <c r="E130" s="10">
        <f t="shared" si="93"/>
        <v>0</v>
      </c>
      <c r="F130" s="10">
        <f t="shared" si="93"/>
        <v>0</v>
      </c>
      <c r="G130" s="10">
        <f t="shared" si="93"/>
        <v>0</v>
      </c>
      <c r="H130" s="10">
        <f>SUM(H137+H144)</f>
        <v>0</v>
      </c>
      <c r="I130" s="10">
        <f t="shared" si="94"/>
        <v>0</v>
      </c>
      <c r="J130" s="10">
        <f t="shared" si="94"/>
        <v>0</v>
      </c>
      <c r="K130" s="10">
        <f t="shared" si="94"/>
        <v>0</v>
      </c>
      <c r="L130" s="10">
        <f t="shared" si="94"/>
        <v>0</v>
      </c>
      <c r="M130" s="10">
        <f>SUM(M137+M144)</f>
        <v>0</v>
      </c>
      <c r="N130" s="10">
        <f t="shared" si="95"/>
        <v>0</v>
      </c>
      <c r="O130" s="10">
        <f t="shared" si="95"/>
        <v>0</v>
      </c>
      <c r="P130" s="10">
        <f t="shared" si="95"/>
        <v>0</v>
      </c>
      <c r="Q130" s="10">
        <f t="shared" si="95"/>
        <v>0</v>
      </c>
      <c r="R130" s="9">
        <v>117</v>
      </c>
    </row>
    <row r="131" spans="1:18" s="20" customFormat="1" ht="12.95" customHeight="1" x14ac:dyDescent="0.2">
      <c r="A131" s="8">
        <v>118</v>
      </c>
      <c r="B131" s="59" t="s">
        <v>25</v>
      </c>
      <c r="C131" s="10">
        <f>SUM(C138+C145)</f>
        <v>0</v>
      </c>
      <c r="D131" s="10">
        <f t="shared" si="93"/>
        <v>0</v>
      </c>
      <c r="E131" s="10">
        <f t="shared" si="93"/>
        <v>0</v>
      </c>
      <c r="F131" s="10">
        <f t="shared" si="93"/>
        <v>0</v>
      </c>
      <c r="G131" s="10">
        <f t="shared" si="93"/>
        <v>0</v>
      </c>
      <c r="H131" s="10">
        <f>SUM(H138+H145)</f>
        <v>0</v>
      </c>
      <c r="I131" s="10">
        <f t="shared" si="94"/>
        <v>0</v>
      </c>
      <c r="J131" s="10">
        <f t="shared" si="94"/>
        <v>0</v>
      </c>
      <c r="K131" s="10">
        <f t="shared" si="94"/>
        <v>0</v>
      </c>
      <c r="L131" s="10">
        <f t="shared" si="94"/>
        <v>0</v>
      </c>
      <c r="M131" s="10">
        <f>SUM(M138+M145)</f>
        <v>0</v>
      </c>
      <c r="N131" s="10">
        <f t="shared" si="95"/>
        <v>0</v>
      </c>
      <c r="O131" s="10">
        <f t="shared" si="95"/>
        <v>0</v>
      </c>
      <c r="P131" s="10">
        <f t="shared" si="95"/>
        <v>0</v>
      </c>
      <c r="Q131" s="10">
        <f t="shared" si="95"/>
        <v>0</v>
      </c>
      <c r="R131" s="9">
        <v>118</v>
      </c>
    </row>
    <row r="132" spans="1:18" s="20" customFormat="1" ht="12.95" customHeight="1" x14ac:dyDescent="0.2">
      <c r="A132" s="8">
        <v>119</v>
      </c>
      <c r="B132" s="59" t="s">
        <v>26</v>
      </c>
      <c r="C132" s="10">
        <f t="shared" ref="C132:D132" si="96">SUM(C139+C146)</f>
        <v>3549.6197000000002</v>
      </c>
      <c r="D132" s="10">
        <f t="shared" si="96"/>
        <v>909.34</v>
      </c>
      <c r="E132" s="10">
        <f t="shared" si="93"/>
        <v>1035.0104000000003</v>
      </c>
      <c r="F132" s="10">
        <f t="shared" si="93"/>
        <v>846.57039999999995</v>
      </c>
      <c r="G132" s="10">
        <f t="shared" si="93"/>
        <v>758.69890000000009</v>
      </c>
      <c r="H132" s="10">
        <f t="shared" si="93"/>
        <v>4254.5475999999999</v>
      </c>
      <c r="I132" s="10">
        <f t="shared" si="93"/>
        <v>1512.7146999999998</v>
      </c>
      <c r="J132" s="10">
        <f t="shared" si="94"/>
        <v>1015.0944</v>
      </c>
      <c r="K132" s="10">
        <f t="shared" si="94"/>
        <v>769.29720000000009</v>
      </c>
      <c r="L132" s="10">
        <f t="shared" si="94"/>
        <v>957.44129999999984</v>
      </c>
      <c r="M132" s="10">
        <f t="shared" si="94"/>
        <v>3701.6509770000002</v>
      </c>
      <c r="N132" s="10">
        <f t="shared" si="94"/>
        <v>893.84345099999996</v>
      </c>
      <c r="O132" s="10">
        <f t="shared" si="94"/>
        <v>922.83655999999974</v>
      </c>
      <c r="P132" s="10">
        <f t="shared" si="94"/>
        <v>925.22465099999999</v>
      </c>
      <c r="Q132" s="10">
        <f t="shared" si="94"/>
        <v>959.74631500000021</v>
      </c>
      <c r="R132" s="9">
        <v>119</v>
      </c>
    </row>
    <row r="133" spans="1:18" s="20" customFormat="1" ht="12.95" customHeight="1" x14ac:dyDescent="0.2">
      <c r="A133" s="8">
        <v>120</v>
      </c>
      <c r="B133" s="60" t="s">
        <v>40</v>
      </c>
      <c r="C133" s="12">
        <f>SUM(C134+C135+C136+C137+C138+C139)</f>
        <v>137.84099999999998</v>
      </c>
      <c r="D133" s="12">
        <f t="shared" ref="D133:G133" si="97">SUM(D134+D135+D136+D137+D138+D139)</f>
        <v>-93.260900000000007</v>
      </c>
      <c r="E133" s="12">
        <f t="shared" si="97"/>
        <v>-97.807500000000005</v>
      </c>
      <c r="F133" s="12">
        <f t="shared" si="97"/>
        <v>-112.69279999999999</v>
      </c>
      <c r="G133" s="12">
        <f t="shared" si="97"/>
        <v>441.60219999999998</v>
      </c>
      <c r="H133" s="12">
        <f>SUM(H134+H135+H136+H137+H138+H139)</f>
        <v>-163.08940000000001</v>
      </c>
      <c r="I133" s="12">
        <f t="shared" ref="I133:L133" si="98">SUM(I134+I135+I136+I137+I138+I139)</f>
        <v>-11.2211</v>
      </c>
      <c r="J133" s="12">
        <f t="shared" si="98"/>
        <v>-95.185000000000002</v>
      </c>
      <c r="K133" s="12">
        <f t="shared" si="98"/>
        <v>-77.205499999999986</v>
      </c>
      <c r="L133" s="12">
        <f t="shared" si="98"/>
        <v>20.522199999999994</v>
      </c>
      <c r="M133" s="12">
        <f>SUM(M134+M135+M136+M137+M138+M139)</f>
        <v>-634.35469399999988</v>
      </c>
      <c r="N133" s="12">
        <f t="shared" ref="N133:Q133" si="99">SUM(N134+N135+N136+N137+N138+N139)</f>
        <v>-186.29011499999999</v>
      </c>
      <c r="O133" s="12">
        <f t="shared" si="99"/>
        <v>-176.916708</v>
      </c>
      <c r="P133" s="12">
        <f t="shared" si="99"/>
        <v>-96.976239000000007</v>
      </c>
      <c r="Q133" s="12">
        <f t="shared" si="99"/>
        <v>-174.17163200000002</v>
      </c>
      <c r="R133" s="9">
        <v>120</v>
      </c>
    </row>
    <row r="134" spans="1:18" s="20" customFormat="1" ht="12.95" customHeight="1" x14ac:dyDescent="0.2">
      <c r="A134" s="8">
        <v>121</v>
      </c>
      <c r="B134" s="61" t="s">
        <v>21</v>
      </c>
      <c r="C134" s="10">
        <f t="shared" ref="C134:C139" si="100">D134+E134+F134+G134</f>
        <v>-8.9308999999999994</v>
      </c>
      <c r="D134" s="10">
        <v>-4.6318000000000001</v>
      </c>
      <c r="E134" s="10">
        <v>-1.5354000000000001</v>
      </c>
      <c r="F134" s="10">
        <v>-3.0068000000000001</v>
      </c>
      <c r="G134" s="10">
        <v>0.24310000000000001</v>
      </c>
      <c r="H134" s="10">
        <f t="shared" ref="H134:H139" si="101">I134+J134+K134+L134</f>
        <v>-57.206600000000002</v>
      </c>
      <c r="I134" s="10">
        <v>-15.4674</v>
      </c>
      <c r="J134" s="10">
        <v>-14.102600000000001</v>
      </c>
      <c r="K134" s="10">
        <v>-13.6477</v>
      </c>
      <c r="L134" s="10">
        <v>-13.988899999999999</v>
      </c>
      <c r="M134" s="10">
        <f t="shared" ref="M134:M139" si="102">N134+O134+P134+Q134</f>
        <v>-206.3716</v>
      </c>
      <c r="N134" s="10">
        <v>-51.5929</v>
      </c>
      <c r="O134" s="10">
        <v>-51.5929</v>
      </c>
      <c r="P134" s="10">
        <v>-51.5929</v>
      </c>
      <c r="Q134" s="10">
        <v>-51.5929</v>
      </c>
      <c r="R134" s="9">
        <v>121</v>
      </c>
    </row>
    <row r="135" spans="1:18" s="20" customFormat="1" ht="12.95" customHeight="1" x14ac:dyDescent="0.2">
      <c r="A135" s="8">
        <v>122</v>
      </c>
      <c r="B135" s="61" t="s">
        <v>22</v>
      </c>
      <c r="C135" s="10">
        <f t="shared" si="100"/>
        <v>-256.31450000000001</v>
      </c>
      <c r="D135" s="10">
        <v>-84.689800000000005</v>
      </c>
      <c r="E135" s="10">
        <v>-62.639200000000002</v>
      </c>
      <c r="F135" s="10">
        <v>-85.234399999999994</v>
      </c>
      <c r="G135" s="10">
        <v>-23.751100000000001</v>
      </c>
      <c r="H135" s="10">
        <f t="shared" si="101"/>
        <v>-104.5598</v>
      </c>
      <c r="I135" s="11">
        <v>6.0133000000000001</v>
      </c>
      <c r="J135" s="11">
        <v>-80.405600000000007</v>
      </c>
      <c r="K135" s="11">
        <v>-64.164199999999994</v>
      </c>
      <c r="L135" s="11">
        <v>33.996699999999997</v>
      </c>
      <c r="M135" s="10">
        <f t="shared" si="102"/>
        <v>-416.37964899999997</v>
      </c>
      <c r="N135" s="11">
        <v>-132.83409599999999</v>
      </c>
      <c r="O135" s="11">
        <v>-121.88250499999999</v>
      </c>
      <c r="P135" s="11">
        <v>-43.316248000000002</v>
      </c>
      <c r="Q135" s="11">
        <v>-118.3468</v>
      </c>
      <c r="R135" s="9">
        <v>122</v>
      </c>
    </row>
    <row r="136" spans="1:18" s="20" customFormat="1" ht="12.95" customHeight="1" x14ac:dyDescent="0.2">
      <c r="A136" s="8">
        <v>123</v>
      </c>
      <c r="B136" s="61" t="s">
        <v>23</v>
      </c>
      <c r="C136" s="10">
        <f t="shared" si="100"/>
        <v>388.58609999999999</v>
      </c>
      <c r="D136" s="10">
        <v>-7.5393999999999997</v>
      </c>
      <c r="E136" s="10">
        <v>-37.232999999999997</v>
      </c>
      <c r="F136" s="10">
        <v>-28.0517</v>
      </c>
      <c r="G136" s="10">
        <v>461.41019999999997</v>
      </c>
      <c r="H136" s="10">
        <f t="shared" si="101"/>
        <v>-2.5428000000000002</v>
      </c>
      <c r="I136" s="11">
        <v>-2.0718999999999999</v>
      </c>
      <c r="J136" s="11">
        <v>-0.98180000000000001</v>
      </c>
      <c r="K136" s="11">
        <v>0.30149999999999999</v>
      </c>
      <c r="L136" s="11">
        <v>0.2094</v>
      </c>
      <c r="M136" s="10">
        <f t="shared" si="102"/>
        <v>-11.603445000000001</v>
      </c>
      <c r="N136" s="11">
        <v>-1.863119</v>
      </c>
      <c r="O136" s="11">
        <v>-3.441303</v>
      </c>
      <c r="P136" s="11">
        <v>-2.067091</v>
      </c>
      <c r="Q136" s="11">
        <v>-4.2319319999999996</v>
      </c>
      <c r="R136" s="9">
        <v>123</v>
      </c>
    </row>
    <row r="137" spans="1:18" s="20" customFormat="1" ht="12.95" customHeight="1" x14ac:dyDescent="0.2">
      <c r="A137" s="8">
        <v>124</v>
      </c>
      <c r="B137" s="61" t="s">
        <v>24</v>
      </c>
      <c r="C137" s="10">
        <f t="shared" si="100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1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2"/>
        <v>0</v>
      </c>
      <c r="N137" s="10">
        <v>0</v>
      </c>
      <c r="O137" s="10">
        <v>0</v>
      </c>
      <c r="P137" s="10">
        <v>0</v>
      </c>
      <c r="Q137" s="10">
        <v>0</v>
      </c>
      <c r="R137" s="9">
        <v>124</v>
      </c>
    </row>
    <row r="138" spans="1:18" s="20" customFormat="1" ht="12.95" customHeight="1" x14ac:dyDescent="0.2">
      <c r="A138" s="8">
        <v>125</v>
      </c>
      <c r="B138" s="61" t="s">
        <v>25</v>
      </c>
      <c r="C138" s="10">
        <f t="shared" si="100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1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2"/>
        <v>0</v>
      </c>
      <c r="N138" s="10">
        <v>0</v>
      </c>
      <c r="O138" s="10">
        <v>0</v>
      </c>
      <c r="P138" s="10">
        <v>0</v>
      </c>
      <c r="Q138" s="10">
        <v>0</v>
      </c>
      <c r="R138" s="9">
        <v>125</v>
      </c>
    </row>
    <row r="139" spans="1:18" s="20" customFormat="1" ht="12.95" customHeight="1" x14ac:dyDescent="0.2">
      <c r="A139" s="8">
        <v>126</v>
      </c>
      <c r="B139" s="61" t="s">
        <v>26</v>
      </c>
      <c r="C139" s="10">
        <f t="shared" si="100"/>
        <v>14.500299999999999</v>
      </c>
      <c r="D139" s="10">
        <v>3.6000999999999999</v>
      </c>
      <c r="E139" s="10">
        <v>3.6000999999999999</v>
      </c>
      <c r="F139" s="10">
        <v>3.6000999999999999</v>
      </c>
      <c r="G139" s="10">
        <v>3.6999999999999997</v>
      </c>
      <c r="H139" s="10">
        <f t="shared" si="101"/>
        <v>1.2198</v>
      </c>
      <c r="I139" s="11">
        <v>0.3049</v>
      </c>
      <c r="J139" s="11">
        <v>0.30499999999999999</v>
      </c>
      <c r="K139" s="11">
        <v>0.3049</v>
      </c>
      <c r="L139" s="11">
        <v>0.30499999999999999</v>
      </c>
      <c r="M139" s="10">
        <f t="shared" si="102"/>
        <v>0</v>
      </c>
      <c r="N139" s="11">
        <v>0</v>
      </c>
      <c r="O139" s="11">
        <v>0</v>
      </c>
      <c r="P139" s="11">
        <v>0</v>
      </c>
      <c r="Q139" s="11">
        <v>0</v>
      </c>
      <c r="R139" s="9">
        <v>126</v>
      </c>
    </row>
    <row r="140" spans="1:18" s="20" customFormat="1" ht="12.95" customHeight="1" x14ac:dyDescent="0.2">
      <c r="A140" s="8">
        <v>127</v>
      </c>
      <c r="B140" s="60" t="s">
        <v>41</v>
      </c>
      <c r="C140" s="12">
        <f>SUM(C141+C142+C143+C144+C145+C146)</f>
        <v>4176.6450000000004</v>
      </c>
      <c r="D140" s="12">
        <f t="shared" ref="D140:G140" si="103">SUM(D141+D142+D143+D144+D145+D146)</f>
        <v>1258.6929</v>
      </c>
      <c r="E140" s="12">
        <f t="shared" si="103"/>
        <v>1297.9016000000001</v>
      </c>
      <c r="F140" s="12">
        <f t="shared" si="103"/>
        <v>1171.3191999999999</v>
      </c>
      <c r="G140" s="12">
        <f t="shared" si="103"/>
        <v>448.73130000000009</v>
      </c>
      <c r="H140" s="12">
        <f>SUM(H141+H142+H143+H144+H145+H146)</f>
        <v>5297.1588000000002</v>
      </c>
      <c r="I140" s="12">
        <f t="shared" ref="I140:L140" si="104">SUM(I141+I142+I143+I144+I145+I146)</f>
        <v>1483.3557999999998</v>
      </c>
      <c r="J140" s="12">
        <f t="shared" si="104"/>
        <v>1474.6949</v>
      </c>
      <c r="K140" s="12">
        <f t="shared" si="104"/>
        <v>1127.6128000000001</v>
      </c>
      <c r="L140" s="12">
        <f t="shared" si="104"/>
        <v>1211.4952999999998</v>
      </c>
      <c r="M140" s="12">
        <f>SUM(M141+M142+M143+M144+M145+M146)</f>
        <v>4835.1938870000004</v>
      </c>
      <c r="N140" s="12">
        <f t="shared" ref="N140:Q140" si="105">SUM(N141+N142+N143+N144+N145+N146)</f>
        <v>1188.9840119999999</v>
      </c>
      <c r="O140" s="12">
        <f t="shared" si="105"/>
        <v>1239.9832969999998</v>
      </c>
      <c r="P140" s="12">
        <f t="shared" si="105"/>
        <v>1456.2972970000001</v>
      </c>
      <c r="Q140" s="12">
        <f t="shared" si="105"/>
        <v>949.92928100000017</v>
      </c>
      <c r="R140" s="9">
        <v>127</v>
      </c>
    </row>
    <row r="141" spans="1:18" s="20" customFormat="1" ht="12.95" customHeight="1" x14ac:dyDescent="0.2">
      <c r="A141" s="8">
        <v>128</v>
      </c>
      <c r="B141" s="61" t="s">
        <v>21</v>
      </c>
      <c r="C141" s="10">
        <f t="shared" ref="C141:C146" si="106">D141+E141+F141+G141</f>
        <v>355.42269999999996</v>
      </c>
      <c r="D141" s="10">
        <v>94.150300000000016</v>
      </c>
      <c r="E141" s="10">
        <v>112.96189999999999</v>
      </c>
      <c r="F141" s="10">
        <v>114.7658</v>
      </c>
      <c r="G141" s="10">
        <v>33.544699999999999</v>
      </c>
      <c r="H141" s="10">
        <f t="shared" ref="H141:H146" si="107">I141+J141+K141+L141</f>
        <v>623.85670000000005</v>
      </c>
      <c r="I141" s="11">
        <v>79.089500000000015</v>
      </c>
      <c r="J141" s="11">
        <v>257.30099999999999</v>
      </c>
      <c r="K141" s="11">
        <v>130.5651</v>
      </c>
      <c r="L141" s="11">
        <v>156.90109999999999</v>
      </c>
      <c r="M141" s="10">
        <f t="shared" ref="M141:M146" si="108">N141+O141+P141+Q141</f>
        <v>529.23606799999993</v>
      </c>
      <c r="N141" s="11">
        <v>134.12327300000001</v>
      </c>
      <c r="O141" s="11">
        <v>114.59599000000003</v>
      </c>
      <c r="P141" s="11">
        <v>137.776274</v>
      </c>
      <c r="Q141" s="11">
        <v>142.74053099999998</v>
      </c>
      <c r="R141" s="9">
        <v>128</v>
      </c>
    </row>
    <row r="142" spans="1:18" s="20" customFormat="1" ht="12.95" customHeight="1" x14ac:dyDescent="0.2">
      <c r="A142" s="8">
        <v>129</v>
      </c>
      <c r="B142" s="61" t="s">
        <v>22</v>
      </c>
      <c r="C142" s="10">
        <f t="shared" si="106"/>
        <v>443.44959999999992</v>
      </c>
      <c r="D142" s="10">
        <v>160.93770000000001</v>
      </c>
      <c r="E142" s="10">
        <v>100.7627</v>
      </c>
      <c r="F142" s="10">
        <v>144.14489999999998</v>
      </c>
      <c r="G142" s="10">
        <v>37.604299999999995</v>
      </c>
      <c r="H142" s="10">
        <f t="shared" si="107"/>
        <v>186.32170000000005</v>
      </c>
      <c r="I142" s="11">
        <v>-160.31879999999998</v>
      </c>
      <c r="J142" s="11">
        <v>176.58330000000001</v>
      </c>
      <c r="K142" s="11">
        <v>171.24960000000002</v>
      </c>
      <c r="L142" s="11">
        <v>-1.1923999999999992</v>
      </c>
      <c r="M142" s="10">
        <f t="shared" si="108"/>
        <v>297.64937500000002</v>
      </c>
      <c r="N142" s="11">
        <v>111.73478300000001</v>
      </c>
      <c r="O142" s="11">
        <v>154.81866399999998</v>
      </c>
      <c r="P142" s="11">
        <v>228.06594200000001</v>
      </c>
      <c r="Q142" s="11">
        <v>-196.97001399999999</v>
      </c>
      <c r="R142" s="9">
        <v>129</v>
      </c>
    </row>
    <row r="143" spans="1:18" s="20" customFormat="1" ht="12.95" customHeight="1" x14ac:dyDescent="0.2">
      <c r="A143" s="8">
        <v>130</v>
      </c>
      <c r="B143" s="61" t="s">
        <v>23</v>
      </c>
      <c r="C143" s="10">
        <f t="shared" si="106"/>
        <v>-157.34669999999994</v>
      </c>
      <c r="D143" s="10">
        <v>97.865000000000009</v>
      </c>
      <c r="E143" s="10">
        <v>52.7667</v>
      </c>
      <c r="F143" s="10">
        <v>69.438199999999995</v>
      </c>
      <c r="G143" s="10">
        <v>-377.41659999999996</v>
      </c>
      <c r="H143" s="10">
        <f t="shared" si="107"/>
        <v>233.65260000000001</v>
      </c>
      <c r="I143" s="11">
        <v>52.1753</v>
      </c>
      <c r="J143" s="11">
        <v>26.021199999999997</v>
      </c>
      <c r="K143" s="11">
        <v>56.805799999999998</v>
      </c>
      <c r="L143" s="11">
        <v>98.650300000000001</v>
      </c>
      <c r="M143" s="10">
        <f t="shared" si="108"/>
        <v>306.657467</v>
      </c>
      <c r="N143" s="11">
        <v>49.282504999999993</v>
      </c>
      <c r="O143" s="11">
        <v>47.732082999999996</v>
      </c>
      <c r="P143" s="11">
        <v>165.23043000000001</v>
      </c>
      <c r="Q143" s="11">
        <v>44.412449000000002</v>
      </c>
      <c r="R143" s="9">
        <v>130</v>
      </c>
    </row>
    <row r="144" spans="1:18" s="20" customFormat="1" ht="12.95" customHeight="1" x14ac:dyDescent="0.2">
      <c r="A144" s="8">
        <v>131</v>
      </c>
      <c r="B144" s="61" t="s">
        <v>24</v>
      </c>
      <c r="C144" s="10">
        <f t="shared" si="106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07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08"/>
        <v>0</v>
      </c>
      <c r="N144" s="10">
        <v>0</v>
      </c>
      <c r="O144" s="10">
        <v>0</v>
      </c>
      <c r="P144" s="10">
        <v>0</v>
      </c>
      <c r="Q144" s="10">
        <v>0</v>
      </c>
      <c r="R144" s="9">
        <v>131</v>
      </c>
    </row>
    <row r="145" spans="1:18" s="20" customFormat="1" ht="12.95" customHeight="1" x14ac:dyDescent="0.2">
      <c r="A145" s="8">
        <v>132</v>
      </c>
      <c r="B145" s="61" t="s">
        <v>25</v>
      </c>
      <c r="C145" s="10">
        <f t="shared" si="106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07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08"/>
        <v>0</v>
      </c>
      <c r="N145" s="10">
        <v>0</v>
      </c>
      <c r="O145" s="10">
        <v>0</v>
      </c>
      <c r="P145" s="10">
        <v>0</v>
      </c>
      <c r="Q145" s="10">
        <v>0</v>
      </c>
      <c r="R145" s="9">
        <v>132</v>
      </c>
    </row>
    <row r="146" spans="1:18" s="20" customFormat="1" ht="12.95" customHeight="1" x14ac:dyDescent="0.2">
      <c r="A146" s="8">
        <v>133</v>
      </c>
      <c r="B146" s="61" t="s">
        <v>26</v>
      </c>
      <c r="C146" s="10">
        <f t="shared" si="106"/>
        <v>3535.1194</v>
      </c>
      <c r="D146" s="10">
        <v>905.73990000000003</v>
      </c>
      <c r="E146" s="10">
        <v>1031.4103000000002</v>
      </c>
      <c r="F146" s="10">
        <v>842.97029999999995</v>
      </c>
      <c r="G146" s="10">
        <v>754.99890000000005</v>
      </c>
      <c r="H146" s="10">
        <f t="shared" si="107"/>
        <v>4253.3278</v>
      </c>
      <c r="I146" s="11">
        <v>1512.4097999999997</v>
      </c>
      <c r="J146" s="11">
        <v>1014.7894</v>
      </c>
      <c r="K146" s="11">
        <v>768.99230000000011</v>
      </c>
      <c r="L146" s="11">
        <v>957.13629999999989</v>
      </c>
      <c r="M146" s="10">
        <f t="shared" si="108"/>
        <v>3701.6509770000002</v>
      </c>
      <c r="N146" s="11">
        <v>893.84345099999996</v>
      </c>
      <c r="O146" s="11">
        <v>922.83655999999974</v>
      </c>
      <c r="P146" s="11">
        <v>925.22465099999999</v>
      </c>
      <c r="Q146" s="11">
        <v>959.74631500000021</v>
      </c>
      <c r="R146" s="9">
        <v>133</v>
      </c>
    </row>
    <row r="147" spans="1:18" s="20" customFormat="1" ht="14.1" customHeight="1" x14ac:dyDescent="0.2">
      <c r="A147" s="8">
        <v>134</v>
      </c>
      <c r="B147" s="58" t="s">
        <v>42</v>
      </c>
      <c r="C147" s="12">
        <f>SUM(C148+C149+C150+C151+C152+C153)</f>
        <v>669.90539999999987</v>
      </c>
      <c r="D147" s="12">
        <f t="shared" ref="D147:G147" si="109">SUM(D148+D149+D150+D151+D152+D153)</f>
        <v>-252.23379999999997</v>
      </c>
      <c r="E147" s="12">
        <f t="shared" si="109"/>
        <v>100.47090000000003</v>
      </c>
      <c r="F147" s="12">
        <f t="shared" si="109"/>
        <v>459.29360000000003</v>
      </c>
      <c r="G147" s="12">
        <f t="shared" si="109"/>
        <v>362.37469999999996</v>
      </c>
      <c r="H147" s="12">
        <f>SUM(H148+H149+H150+H151+H152+H153)</f>
        <v>351.81429999999983</v>
      </c>
      <c r="I147" s="12">
        <f t="shared" ref="I147:L147" si="110">SUM(I148+I149+I150+I151+I152+I153)</f>
        <v>-687.86129999999991</v>
      </c>
      <c r="J147" s="12">
        <f t="shared" si="110"/>
        <v>631.40189999999973</v>
      </c>
      <c r="K147" s="12">
        <f t="shared" si="110"/>
        <v>-5.7080000000000268</v>
      </c>
      <c r="L147" s="12">
        <f t="shared" si="110"/>
        <v>413.98169999999993</v>
      </c>
      <c r="M147" s="12">
        <f>SUM(M148+M149+M150+M151+M152+M153)</f>
        <v>3054.9196670000001</v>
      </c>
      <c r="N147" s="12">
        <f t="shared" ref="N147:Q147" si="111">SUM(N148+N149+N150+N151+N152+N153)</f>
        <v>-180.20124499999994</v>
      </c>
      <c r="O147" s="12">
        <f t="shared" si="111"/>
        <v>459.60055199999994</v>
      </c>
      <c r="P147" s="12">
        <f t="shared" si="111"/>
        <v>1298.5585710000003</v>
      </c>
      <c r="Q147" s="12">
        <f t="shared" si="111"/>
        <v>1476.961789</v>
      </c>
      <c r="R147" s="9">
        <v>134</v>
      </c>
    </row>
    <row r="148" spans="1:18" s="20" customFormat="1" ht="12.95" customHeight="1" x14ac:dyDescent="0.2">
      <c r="A148" s="8">
        <v>135</v>
      </c>
      <c r="B148" s="59" t="s">
        <v>21</v>
      </c>
      <c r="C148" s="10">
        <f t="shared" ref="C148:C153" si="112">D148+E148+F148+G148</f>
        <v>-0.29149999999999998</v>
      </c>
      <c r="D148" s="10">
        <v>1.61E-2</v>
      </c>
      <c r="E148" s="10">
        <v>1.61E-2</v>
      </c>
      <c r="F148" s="10">
        <v>-0.3397</v>
      </c>
      <c r="G148" s="10">
        <v>1.6E-2</v>
      </c>
      <c r="H148" s="10">
        <f t="shared" ref="H148:H153" si="113">I148+J148+K148+L148</f>
        <v>-9.8704999999999998</v>
      </c>
      <c r="I148" s="11">
        <v>-1.4100999999999999</v>
      </c>
      <c r="J148" s="11">
        <v>-2.8201000000000001</v>
      </c>
      <c r="K148" s="11">
        <v>-2.4753000000000003</v>
      </c>
      <c r="L148" s="11">
        <v>-3.165</v>
      </c>
      <c r="M148" s="10">
        <f t="shared" ref="M148:M153" si="114">N148+O148+P148+Q148</f>
        <v>-10.531029999999999</v>
      </c>
      <c r="N148" s="11">
        <v>-3.4850279999999998</v>
      </c>
      <c r="O148" s="11">
        <v>-2.49919</v>
      </c>
      <c r="P148" s="11">
        <v>-3.3202120000000002</v>
      </c>
      <c r="Q148" s="11">
        <v>-1.2265999999999999</v>
      </c>
      <c r="R148" s="9">
        <v>135</v>
      </c>
    </row>
    <row r="149" spans="1:18" s="20" customFormat="1" ht="12.95" customHeight="1" x14ac:dyDescent="0.2">
      <c r="A149" s="8">
        <v>136</v>
      </c>
      <c r="B149" s="59" t="s">
        <v>22</v>
      </c>
      <c r="C149" s="10">
        <f t="shared" si="112"/>
        <v>-192.33399999999995</v>
      </c>
      <c r="D149" s="10">
        <v>-45.912800000000033</v>
      </c>
      <c r="E149" s="10">
        <v>-654.97119999999995</v>
      </c>
      <c r="F149" s="10">
        <v>496.03590000000008</v>
      </c>
      <c r="G149" s="10">
        <v>12.514099999999985</v>
      </c>
      <c r="H149" s="10">
        <f t="shared" si="113"/>
        <v>-239.52620000000005</v>
      </c>
      <c r="I149" s="11">
        <v>32.584900000000005</v>
      </c>
      <c r="J149" s="11">
        <v>87.976299999999981</v>
      </c>
      <c r="K149" s="11">
        <v>-36.313500000000005</v>
      </c>
      <c r="L149" s="11">
        <v>-323.77390000000003</v>
      </c>
      <c r="M149" s="10">
        <f t="shared" si="114"/>
        <v>782.16907299999991</v>
      </c>
      <c r="N149" s="11">
        <v>185.19888099999997</v>
      </c>
      <c r="O149" s="11">
        <v>111.45914799999997</v>
      </c>
      <c r="P149" s="11">
        <v>281.193308</v>
      </c>
      <c r="Q149" s="11">
        <v>204.31773599999997</v>
      </c>
      <c r="R149" s="9">
        <v>136</v>
      </c>
    </row>
    <row r="150" spans="1:18" s="20" customFormat="1" ht="12.95" customHeight="1" x14ac:dyDescent="0.2">
      <c r="A150" s="8">
        <v>137</v>
      </c>
      <c r="B150" s="59" t="s">
        <v>23</v>
      </c>
      <c r="C150" s="10">
        <f t="shared" si="112"/>
        <v>-121.40809999999999</v>
      </c>
      <c r="D150" s="10">
        <v>-73.428999999999988</v>
      </c>
      <c r="E150" s="10">
        <v>18.831600000000002</v>
      </c>
      <c r="F150" s="10">
        <v>-14.3192</v>
      </c>
      <c r="G150" s="10">
        <v>-52.491500000000002</v>
      </c>
      <c r="H150" s="10">
        <f t="shared" si="113"/>
        <v>-149.17999999999995</v>
      </c>
      <c r="I150" s="11">
        <v>-266.76909999999998</v>
      </c>
      <c r="J150" s="11">
        <v>20.893000000000015</v>
      </c>
      <c r="K150" s="11">
        <v>-42.724700000000013</v>
      </c>
      <c r="L150" s="11">
        <v>139.42079999999999</v>
      </c>
      <c r="M150" s="10">
        <f t="shared" si="114"/>
        <v>-1539.6211920000001</v>
      </c>
      <c r="N150" s="11">
        <v>-254.33300699999995</v>
      </c>
      <c r="O150" s="11">
        <v>19.370084000000002</v>
      </c>
      <c r="P150" s="11">
        <v>-476.85363800000005</v>
      </c>
      <c r="Q150" s="11">
        <v>-827.80463099999997</v>
      </c>
      <c r="R150" s="9">
        <v>137</v>
      </c>
    </row>
    <row r="151" spans="1:18" s="20" customFormat="1" ht="12.95" customHeight="1" x14ac:dyDescent="0.2">
      <c r="A151" s="8">
        <v>138</v>
      </c>
      <c r="B151" s="59" t="s">
        <v>24</v>
      </c>
      <c r="C151" s="10">
        <f t="shared" si="112"/>
        <v>327.44219999999996</v>
      </c>
      <c r="D151" s="10">
        <v>35.573999999999998</v>
      </c>
      <c r="E151" s="10">
        <v>-110.36920000000001</v>
      </c>
      <c r="F151" s="10">
        <v>-29.5382</v>
      </c>
      <c r="G151" s="10">
        <v>431.7756</v>
      </c>
      <c r="H151" s="10">
        <f t="shared" si="113"/>
        <v>-1023.8189</v>
      </c>
      <c r="I151" s="11">
        <v>-384.16249999999997</v>
      </c>
      <c r="J151" s="11">
        <v>-464.6191</v>
      </c>
      <c r="K151" s="11">
        <v>-144.36880000000002</v>
      </c>
      <c r="L151" s="11">
        <v>-30.668499999999998</v>
      </c>
      <c r="M151" s="10">
        <f t="shared" si="114"/>
        <v>-112.21985799999993</v>
      </c>
      <c r="N151" s="11">
        <v>-220.88019</v>
      </c>
      <c r="O151" s="11">
        <v>235.95677699999999</v>
      </c>
      <c r="P151" s="11">
        <v>-742.27048500000001</v>
      </c>
      <c r="Q151" s="11">
        <v>614.97404000000006</v>
      </c>
      <c r="R151" s="9">
        <v>138</v>
      </c>
    </row>
    <row r="152" spans="1:18" s="20" customFormat="1" ht="12.95" customHeight="1" x14ac:dyDescent="0.2">
      <c r="A152" s="8">
        <v>139</v>
      </c>
      <c r="B152" s="59" t="s">
        <v>25</v>
      </c>
      <c r="C152" s="10">
        <f t="shared" si="112"/>
        <v>1046.58</v>
      </c>
      <c r="D152" s="10">
        <v>0</v>
      </c>
      <c r="E152" s="10">
        <v>1046.58</v>
      </c>
      <c r="F152" s="10">
        <v>0</v>
      </c>
      <c r="G152" s="10">
        <v>0</v>
      </c>
      <c r="H152" s="10">
        <f t="shared" si="113"/>
        <v>1750</v>
      </c>
      <c r="I152" s="10">
        <v>0</v>
      </c>
      <c r="J152" s="10">
        <v>1200</v>
      </c>
      <c r="K152" s="10">
        <v>0</v>
      </c>
      <c r="L152" s="10">
        <v>550</v>
      </c>
      <c r="M152" s="10">
        <f t="shared" si="114"/>
        <v>3300</v>
      </c>
      <c r="N152" s="10">
        <v>0</v>
      </c>
      <c r="O152" s="10">
        <v>0</v>
      </c>
      <c r="P152" s="10">
        <v>2000</v>
      </c>
      <c r="Q152" s="10">
        <v>1300</v>
      </c>
      <c r="R152" s="9">
        <v>139</v>
      </c>
    </row>
    <row r="153" spans="1:18" s="20" customFormat="1" ht="12.95" customHeight="1" x14ac:dyDescent="0.2">
      <c r="A153" s="8">
        <v>140</v>
      </c>
      <c r="B153" s="59" t="s">
        <v>26</v>
      </c>
      <c r="C153" s="10">
        <f t="shared" si="112"/>
        <v>-390.08319999999998</v>
      </c>
      <c r="D153" s="10">
        <v>-168.48209999999995</v>
      </c>
      <c r="E153" s="10">
        <v>-199.6164</v>
      </c>
      <c r="F153" s="10">
        <v>7.4547999999999952</v>
      </c>
      <c r="G153" s="10">
        <v>-29.43950000000001</v>
      </c>
      <c r="H153" s="10">
        <f t="shared" si="113"/>
        <v>24.209899999999678</v>
      </c>
      <c r="I153" s="11">
        <v>-68.104500000000002</v>
      </c>
      <c r="J153" s="11">
        <v>-210.02820000000031</v>
      </c>
      <c r="K153" s="11">
        <v>220.17430000000002</v>
      </c>
      <c r="L153" s="11">
        <v>82.168300000000002</v>
      </c>
      <c r="M153" s="10">
        <f t="shared" si="114"/>
        <v>635.12267400000019</v>
      </c>
      <c r="N153" s="11">
        <v>113.29809900000001</v>
      </c>
      <c r="O153" s="11">
        <v>95.313733000000013</v>
      </c>
      <c r="P153" s="11">
        <v>239.80959800000028</v>
      </c>
      <c r="Q153" s="11">
        <v>186.70124399999986</v>
      </c>
      <c r="R153" s="9">
        <v>140</v>
      </c>
    </row>
    <row r="154" spans="1:18" s="20" customFormat="1" ht="14.1" customHeight="1" x14ac:dyDescent="0.2">
      <c r="A154" s="8">
        <v>141</v>
      </c>
      <c r="B154" s="58" t="s">
        <v>43</v>
      </c>
      <c r="C154" s="12">
        <f>SUM(C155+C156+C157+C158+C159+C160)</f>
        <v>-157.43730000000016</v>
      </c>
      <c r="D154" s="12">
        <f t="shared" ref="D154:G154" si="115">SUM(D155+D156+D157+D158+D159+D160)</f>
        <v>-872.60860000000002</v>
      </c>
      <c r="E154" s="12">
        <f t="shared" si="115"/>
        <v>330.01309999999978</v>
      </c>
      <c r="F154" s="12">
        <f t="shared" si="115"/>
        <v>-230.73340000000007</v>
      </c>
      <c r="G154" s="12">
        <f t="shared" si="115"/>
        <v>615.89159999999993</v>
      </c>
      <c r="H154" s="12">
        <f>SUM(H155+H156+H157+H158+H159+H160)</f>
        <v>240.83430000000007</v>
      </c>
      <c r="I154" s="12">
        <f t="shared" ref="I154:L154" si="116">SUM(I155+I156+I157+I158+I159+I160)</f>
        <v>-9.7648999999999511</v>
      </c>
      <c r="J154" s="12">
        <f t="shared" si="116"/>
        <v>-338.24099999999999</v>
      </c>
      <c r="K154" s="12">
        <f t="shared" si="116"/>
        <v>670.47710000000006</v>
      </c>
      <c r="L154" s="12">
        <f t="shared" si="116"/>
        <v>-81.636899999999912</v>
      </c>
      <c r="M154" s="12">
        <f>SUM(M155+M156+M157+M158+M159+M160)</f>
        <v>-800.04704700000036</v>
      </c>
      <c r="N154" s="12">
        <f t="shared" ref="N154:Q154" si="117">SUM(N155+N156+N157+N158+N159+N160)</f>
        <v>200.59017799999984</v>
      </c>
      <c r="O154" s="12">
        <f t="shared" si="117"/>
        <v>-992.58640500000001</v>
      </c>
      <c r="P154" s="12">
        <f t="shared" si="117"/>
        <v>-518.79369099999985</v>
      </c>
      <c r="Q154" s="12">
        <f t="shared" si="117"/>
        <v>510.74287099999981</v>
      </c>
      <c r="R154" s="9">
        <v>141</v>
      </c>
    </row>
    <row r="155" spans="1:18" s="20" customFormat="1" ht="12.95" customHeight="1" x14ac:dyDescent="0.2">
      <c r="A155" s="8">
        <v>142</v>
      </c>
      <c r="B155" s="59" t="s">
        <v>21</v>
      </c>
      <c r="C155" s="10">
        <f t="shared" ref="C155:C161" si="118">D155+E155+F155+G155</f>
        <v>-552.6869999999999</v>
      </c>
      <c r="D155" s="10">
        <v>-144.63460000000001</v>
      </c>
      <c r="E155" s="10">
        <v>-144.99199999999996</v>
      </c>
      <c r="F155" s="10">
        <v>-183.89559999999997</v>
      </c>
      <c r="G155" s="10">
        <v>-79.1648</v>
      </c>
      <c r="H155" s="10">
        <f t="shared" ref="H155:H161" si="119">I155+J155+K155+L155</f>
        <v>-782.44150000000013</v>
      </c>
      <c r="I155" s="11">
        <v>-185.25970000000001</v>
      </c>
      <c r="J155" s="11">
        <v>-176.59569999999999</v>
      </c>
      <c r="K155" s="11">
        <v>-199.16140000000001</v>
      </c>
      <c r="L155" s="11">
        <v>-221.42470000000003</v>
      </c>
      <c r="M155" s="10">
        <f t="shared" ref="M155:M161" si="120">N155+O155+P155+Q155</f>
        <v>-608.30027699999994</v>
      </c>
      <c r="N155" s="11">
        <v>-118.45717499999999</v>
      </c>
      <c r="O155" s="11">
        <v>-163.27003899999997</v>
      </c>
      <c r="P155" s="11">
        <v>-163.52804599999999</v>
      </c>
      <c r="Q155" s="11">
        <v>-163.045017</v>
      </c>
      <c r="R155" s="9">
        <v>142</v>
      </c>
    </row>
    <row r="156" spans="1:18" s="20" customFormat="1" ht="12.95" customHeight="1" x14ac:dyDescent="0.2">
      <c r="A156" s="8">
        <v>143</v>
      </c>
      <c r="B156" s="59" t="s">
        <v>22</v>
      </c>
      <c r="C156" s="10">
        <f t="shared" si="118"/>
        <v>1256.4480999999994</v>
      </c>
      <c r="D156" s="10">
        <v>-268.42710000000011</v>
      </c>
      <c r="E156" s="10">
        <v>852.52379999999971</v>
      </c>
      <c r="F156" s="10">
        <v>335.75949999999995</v>
      </c>
      <c r="G156" s="10">
        <v>336.59189999999984</v>
      </c>
      <c r="H156" s="10">
        <f t="shared" si="119"/>
        <v>715.4824000000001</v>
      </c>
      <c r="I156" s="11">
        <v>-54.716199999999958</v>
      </c>
      <c r="J156" s="11">
        <v>-18.176300000000001</v>
      </c>
      <c r="K156" s="11">
        <v>886.9837</v>
      </c>
      <c r="L156" s="11">
        <v>-98.608800000000002</v>
      </c>
      <c r="M156" s="10">
        <f t="shared" si="120"/>
        <v>-1610.2692720000002</v>
      </c>
      <c r="N156" s="11">
        <v>317.43610399999989</v>
      </c>
      <c r="O156" s="11">
        <v>-676.84331399999996</v>
      </c>
      <c r="P156" s="11">
        <v>-1036.030444</v>
      </c>
      <c r="Q156" s="11">
        <v>-214.83161800000016</v>
      </c>
      <c r="R156" s="9">
        <v>143</v>
      </c>
    </row>
    <row r="157" spans="1:18" s="20" customFormat="1" ht="12.95" customHeight="1" x14ac:dyDescent="0.2">
      <c r="A157" s="8">
        <v>144</v>
      </c>
      <c r="B157" s="59" t="s">
        <v>23</v>
      </c>
      <c r="C157" s="10">
        <f t="shared" si="118"/>
        <v>-44.275099999999973</v>
      </c>
      <c r="D157" s="10">
        <v>2.1214</v>
      </c>
      <c r="E157" s="10">
        <v>-33.168599999999969</v>
      </c>
      <c r="F157" s="10">
        <v>2.7406000000000001</v>
      </c>
      <c r="G157" s="10">
        <v>-15.968500000000006</v>
      </c>
      <c r="H157" s="10">
        <f t="shared" si="119"/>
        <v>-141.52509999999995</v>
      </c>
      <c r="I157" s="11">
        <v>227.98950000000002</v>
      </c>
      <c r="J157" s="11">
        <v>-33.268099999999997</v>
      </c>
      <c r="K157" s="11">
        <v>-31.286500000000032</v>
      </c>
      <c r="L157" s="11">
        <v>-304.95999999999992</v>
      </c>
      <c r="M157" s="10">
        <f t="shared" si="120"/>
        <v>1384.1346760000001</v>
      </c>
      <c r="N157" s="11">
        <v>209.51126600000001</v>
      </c>
      <c r="O157" s="11">
        <v>15.535149999999994</v>
      </c>
      <c r="P157" s="11">
        <v>364.31941099999995</v>
      </c>
      <c r="Q157" s="11">
        <v>794.76884900000005</v>
      </c>
      <c r="R157" s="9">
        <v>144</v>
      </c>
    </row>
    <row r="158" spans="1:18" s="20" customFormat="1" ht="12.95" customHeight="1" x14ac:dyDescent="0.2">
      <c r="A158" s="8">
        <v>145</v>
      </c>
      <c r="B158" s="59" t="s">
        <v>24</v>
      </c>
      <c r="C158" s="10">
        <f t="shared" si="118"/>
        <v>-434.53039999999999</v>
      </c>
      <c r="D158" s="10">
        <v>-342.13240000000002</v>
      </c>
      <c r="E158" s="10">
        <v>-192.3596</v>
      </c>
      <c r="F158" s="10">
        <v>-369.31330000000003</v>
      </c>
      <c r="G158" s="10">
        <v>469.2749</v>
      </c>
      <c r="H158" s="10">
        <f t="shared" si="119"/>
        <v>18.212300000000027</v>
      </c>
      <c r="I158" s="11">
        <v>-48.881500000000003</v>
      </c>
      <c r="J158" s="11">
        <v>-100.29510000000001</v>
      </c>
      <c r="K158" s="11">
        <v>-155.9675</v>
      </c>
      <c r="L158" s="11">
        <v>323.35640000000001</v>
      </c>
      <c r="M158" s="10">
        <f t="shared" si="120"/>
        <v>-381.06730400000004</v>
      </c>
      <c r="N158" s="11">
        <v>-130.52919600000001</v>
      </c>
      <c r="O158" s="11">
        <v>-329.76755500000002</v>
      </c>
      <c r="P158" s="11">
        <v>315.166496</v>
      </c>
      <c r="Q158" s="11">
        <v>-235.937049</v>
      </c>
      <c r="R158" s="9">
        <v>145</v>
      </c>
    </row>
    <row r="159" spans="1:18" s="20" customFormat="1" ht="12.95" customHeight="1" x14ac:dyDescent="0.2">
      <c r="A159" s="8">
        <v>146</v>
      </c>
      <c r="B159" s="59" t="s">
        <v>25</v>
      </c>
      <c r="C159" s="10">
        <f t="shared" si="118"/>
        <v>388.75</v>
      </c>
      <c r="D159" s="10">
        <v>182.52999999999997</v>
      </c>
      <c r="E159" s="10">
        <v>-133.81</v>
      </c>
      <c r="F159" s="10">
        <v>224.81</v>
      </c>
      <c r="G159" s="10">
        <v>115.22</v>
      </c>
      <c r="H159" s="10">
        <f t="shared" si="119"/>
        <v>421.19</v>
      </c>
      <c r="I159" s="11">
        <v>50.19</v>
      </c>
      <c r="J159" s="11">
        <v>-45.15</v>
      </c>
      <c r="K159" s="11">
        <v>189.88</v>
      </c>
      <c r="L159" s="11">
        <v>226.27</v>
      </c>
      <c r="M159" s="10">
        <f t="shared" si="120"/>
        <v>342.63099999999997</v>
      </c>
      <c r="N159" s="11">
        <v>-108.911281</v>
      </c>
      <c r="O159" s="11">
        <v>131.23718100000002</v>
      </c>
      <c r="P159" s="11">
        <v>26.5197</v>
      </c>
      <c r="Q159" s="11">
        <v>293.78539999999998</v>
      </c>
      <c r="R159" s="9">
        <v>146</v>
      </c>
    </row>
    <row r="160" spans="1:18" s="20" customFormat="1" ht="12.95" customHeight="1" x14ac:dyDescent="0.2">
      <c r="A160" s="8">
        <v>147</v>
      </c>
      <c r="B160" s="59" t="s">
        <v>26</v>
      </c>
      <c r="C160" s="10">
        <f t="shared" si="118"/>
        <v>-771.14289999999971</v>
      </c>
      <c r="D160" s="10">
        <v>-302.06589999999977</v>
      </c>
      <c r="E160" s="10">
        <v>-18.180499999999999</v>
      </c>
      <c r="F160" s="10">
        <v>-240.83460000000002</v>
      </c>
      <c r="G160" s="10">
        <v>-210.06189999999989</v>
      </c>
      <c r="H160" s="10">
        <f t="shared" si="119"/>
        <v>9.9162000000000425</v>
      </c>
      <c r="I160" s="11">
        <v>0.91300000000000003</v>
      </c>
      <c r="J160" s="11">
        <v>35.244199999999999</v>
      </c>
      <c r="K160" s="11">
        <v>-19.971199999999953</v>
      </c>
      <c r="L160" s="11">
        <v>-6.2698</v>
      </c>
      <c r="M160" s="10">
        <f t="shared" si="120"/>
        <v>72.82412999999994</v>
      </c>
      <c r="N160" s="11">
        <v>31.540459999999999</v>
      </c>
      <c r="O160" s="11">
        <v>30.522171999999955</v>
      </c>
      <c r="P160" s="11">
        <v>-25.240808000000015</v>
      </c>
      <c r="Q160" s="11">
        <v>36.002305999999997</v>
      </c>
      <c r="R160" s="9">
        <v>147</v>
      </c>
    </row>
    <row r="161" spans="1:18" s="20" customFormat="1" ht="14.1" customHeight="1" x14ac:dyDescent="0.2">
      <c r="A161" s="8">
        <v>148</v>
      </c>
      <c r="B161" s="58" t="s">
        <v>44</v>
      </c>
      <c r="C161" s="12">
        <f t="shared" si="118"/>
        <v>971.10919999999987</v>
      </c>
      <c r="D161" s="12">
        <v>747.01299999999992</v>
      </c>
      <c r="E161" s="12">
        <v>-587.71690000000001</v>
      </c>
      <c r="F161" s="12">
        <v>561.58349999999996</v>
      </c>
      <c r="G161" s="12">
        <v>250.2296</v>
      </c>
      <c r="H161" s="12">
        <f t="shared" si="119"/>
        <v>632.34040000000027</v>
      </c>
      <c r="I161" s="13">
        <v>722.47660000000008</v>
      </c>
      <c r="J161" s="13">
        <v>-102.9254</v>
      </c>
      <c r="K161" s="13">
        <v>697.65740000000005</v>
      </c>
      <c r="L161" s="13">
        <v>-684.86819999999989</v>
      </c>
      <c r="M161" s="12">
        <f t="shared" si="120"/>
        <v>-1227.1364779999999</v>
      </c>
      <c r="N161" s="13">
        <v>214.54717699999998</v>
      </c>
      <c r="O161" s="13">
        <v>-219.05812299999999</v>
      </c>
      <c r="P161" s="13">
        <v>-366.04648900000001</v>
      </c>
      <c r="Q161" s="13">
        <v>-856.57904299999996</v>
      </c>
      <c r="R161" s="9">
        <v>148</v>
      </c>
    </row>
    <row r="162" spans="1:18" s="20" customFormat="1" ht="15.95" customHeight="1" x14ac:dyDescent="0.2">
      <c r="A162" s="8">
        <v>149</v>
      </c>
      <c r="B162" s="8" t="s">
        <v>45</v>
      </c>
      <c r="C162" s="55">
        <f t="shared" ref="C162" si="121">-C14-C105</f>
        <v>-2131.1569999999965</v>
      </c>
      <c r="D162" s="55">
        <f>-D14-D105</f>
        <v>51.82319999999936</v>
      </c>
      <c r="E162" s="55">
        <f t="shared" ref="E162:M162" si="122">-E14-E105</f>
        <v>-499.29699999999968</v>
      </c>
      <c r="F162" s="55">
        <f t="shared" si="122"/>
        <v>-561.44650000000001</v>
      </c>
      <c r="G162" s="55">
        <f t="shared" si="122"/>
        <v>-1122.2366999999988</v>
      </c>
      <c r="H162" s="55">
        <f t="shared" si="122"/>
        <v>-1026.6458800000009</v>
      </c>
      <c r="I162" s="55">
        <f>-I14-I105</f>
        <v>31.081699999999955</v>
      </c>
      <c r="J162" s="55">
        <f t="shared" ref="J162:L162" si="123">-J14-J105</f>
        <v>-625.86838000000012</v>
      </c>
      <c r="K162" s="55">
        <f t="shared" si="123"/>
        <v>-711.77300000000059</v>
      </c>
      <c r="L162" s="55">
        <f t="shared" si="123"/>
        <v>279.91380000000095</v>
      </c>
      <c r="M162" s="55">
        <f t="shared" si="122"/>
        <v>-1750.2405160000008</v>
      </c>
      <c r="N162" s="55">
        <f>-N14-N105</f>
        <v>-315.6435049999975</v>
      </c>
      <c r="O162" s="55">
        <f t="shared" ref="O162:Q162" si="124">-O14-O105</f>
        <v>1020.7007450000011</v>
      </c>
      <c r="P162" s="55">
        <f t="shared" si="124"/>
        <v>-893.29973500000233</v>
      </c>
      <c r="Q162" s="55">
        <f t="shared" si="124"/>
        <v>-1561.9980210000006</v>
      </c>
      <c r="R162" s="9">
        <v>149</v>
      </c>
    </row>
    <row r="163" spans="1:18" s="20" customFormat="1" ht="6" customHeight="1" x14ac:dyDescent="0.2">
      <c r="A163" s="14"/>
      <c r="B163" s="14"/>
      <c r="C163" s="25"/>
      <c r="D163" s="25"/>
      <c r="E163" s="25"/>
      <c r="F163" s="25"/>
      <c r="G163" s="25"/>
      <c r="H163" s="21"/>
      <c r="I163" s="21"/>
      <c r="J163" s="15"/>
      <c r="K163" s="15"/>
      <c r="L163" s="15"/>
      <c r="M163" s="21"/>
      <c r="N163" s="15"/>
      <c r="O163" s="15"/>
      <c r="P163" s="21"/>
      <c r="Q163" s="21"/>
      <c r="R163" s="15"/>
    </row>
    <row r="164" spans="1:18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spans="1:18" ht="12.75" customHeight="1" x14ac:dyDescent="0.2">
      <c r="A165" s="23" t="s">
        <v>46</v>
      </c>
    </row>
    <row r="166" spans="1:18" ht="12.75" customHeight="1" x14ac:dyDescent="0.2">
      <c r="A166" s="23" t="s">
        <v>17</v>
      </c>
    </row>
    <row r="167" spans="1:18" ht="12.75" customHeight="1" x14ac:dyDescent="0.2">
      <c r="A167" s="16" t="s">
        <v>12</v>
      </c>
    </row>
    <row r="168" spans="1:18" ht="12.75" customHeight="1" x14ac:dyDescent="0.2">
      <c r="A168" s="16" t="s">
        <v>13</v>
      </c>
    </row>
  </sheetData>
  <mergeCells count="21">
    <mergeCell ref="H1:R1"/>
    <mergeCell ref="H2:R2"/>
    <mergeCell ref="H3:R3"/>
    <mergeCell ref="A1:G1"/>
    <mergeCell ref="A2:G2"/>
    <mergeCell ref="A3:G3"/>
    <mergeCell ref="A8:A12"/>
    <mergeCell ref="R8:R12"/>
    <mergeCell ref="C8:G8"/>
    <mergeCell ref="C9:G9"/>
    <mergeCell ref="C10:G10"/>
    <mergeCell ref="H10:L10"/>
    <mergeCell ref="M10:Q10"/>
    <mergeCell ref="H8:Q8"/>
    <mergeCell ref="H9:Q9"/>
    <mergeCell ref="N11:Q11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2020-01-22T17:15:38Z</cp:lastPrinted>
  <dcterms:created xsi:type="dcterms:W3CDTF">2018-11-21T20:09:16Z</dcterms:created>
  <dcterms:modified xsi:type="dcterms:W3CDTF">2020-03-04T18:19:58Z</dcterms:modified>
</cp:coreProperties>
</file>